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22770" windowHeight="9690" activeTab="0"/>
  </bookViews>
  <sheets>
    <sheet name="Worksheet" sheetId="1" r:id="rId1"/>
    <sheet name="Definitions" sheetId="2" r:id="rId2"/>
    <sheet name="Instructions" sheetId="3" r:id="rId3"/>
  </sheets>
  <definedNames>
    <definedName name="Ez">'Definitions'!$G$4:$G$7</definedName>
    <definedName name="Max_Zp">1</definedName>
    <definedName name="Ol">'Definitions'!$J$17:$J$34</definedName>
    <definedName name="Ra">'Definitions'!$N$17:$N$22</definedName>
    <definedName name="Rp">'Definitions'!$L$17:$L$25</definedName>
  </definedNames>
  <calcPr fullCalcOnLoad="1"/>
</workbook>
</file>

<file path=xl/comments1.xml><?xml version="1.0" encoding="utf-8"?>
<comments xmlns="http://schemas.openxmlformats.org/spreadsheetml/2006/main">
  <authors>
    <author>Rick</author>
    <author>Richard Grace</author>
  </authors>
  <commentList>
    <comment ref="C24" authorId="0">
      <text>
        <r>
          <rPr>
            <b/>
            <sz val="9"/>
            <rFont val="Tahoma"/>
            <family val="2"/>
          </rPr>
          <t>Without diversity, this cell must equal cell G Total. With diversity, enter the new occupant load into this cell.</t>
        </r>
      </text>
    </comment>
    <comment ref="G12" authorId="0">
      <text>
        <r>
          <rPr>
            <b/>
            <sz val="9"/>
            <rFont val="Tahoma"/>
            <family val="2"/>
          </rPr>
          <t>Use this cell to manually insert occupant loads where actual occupant loads differ from those found in Table 403.3</t>
        </r>
      </text>
    </comment>
    <comment ref="B10" authorId="0">
      <text>
        <r>
          <rPr>
            <b/>
            <sz val="9"/>
            <rFont val="Tahoma"/>
            <family val="2"/>
          </rPr>
          <t>Row Type 1 (auto)
See instructions tab</t>
        </r>
      </text>
    </comment>
    <comment ref="B11" authorId="0">
      <text>
        <r>
          <rPr>
            <b/>
            <sz val="9"/>
            <rFont val="Tahoma"/>
            <family val="2"/>
          </rPr>
          <t>Row Type 2 (manual)
See instructions tab</t>
        </r>
      </text>
    </comment>
    <comment ref="B12" authorId="0">
      <text>
        <r>
          <rPr>
            <b/>
            <sz val="9"/>
            <rFont val="Tahoma"/>
            <family val="2"/>
          </rPr>
          <t>Row Type 3 (insert occupancy)
See instructions tab</t>
        </r>
      </text>
    </comment>
    <comment ref="K10" authorId="1">
      <text>
        <r>
          <rPr>
            <b/>
            <sz val="8"/>
            <rFont val="Arial"/>
            <family val="2"/>
          </rPr>
          <t>See IMC Table 403.3.1.2 for applicable rates.</t>
        </r>
      </text>
    </comment>
    <comment ref="K11" authorId="1">
      <text>
        <r>
          <rPr>
            <b/>
            <sz val="8"/>
            <rFont val="Tahoma"/>
            <family val="2"/>
          </rPr>
          <t>See IMC Table 403.3.1.2 for applicable rates.</t>
        </r>
      </text>
    </comment>
    <comment ref="K12" authorId="1">
      <text>
        <r>
          <rPr>
            <b/>
            <sz val="8"/>
            <rFont val="Tahoma"/>
            <family val="2"/>
          </rPr>
          <t>See IMC Table 403.3.1.2 for applicable rates.</t>
        </r>
      </text>
    </comment>
  </commentList>
</comments>
</file>

<file path=xl/sharedStrings.xml><?xml version="1.0" encoding="utf-8"?>
<sst xmlns="http://schemas.openxmlformats.org/spreadsheetml/2006/main" count="307" uniqueCount="307">
  <si>
    <t>A</t>
  </si>
  <si>
    <t>B</t>
  </si>
  <si>
    <t>C</t>
  </si>
  <si>
    <t>D</t>
  </si>
  <si>
    <t>E</t>
  </si>
  <si>
    <t>F</t>
  </si>
  <si>
    <t>G</t>
  </si>
  <si>
    <t>H</t>
  </si>
  <si>
    <t>I</t>
  </si>
  <si>
    <t>J</t>
  </si>
  <si>
    <t>K</t>
  </si>
  <si>
    <t>L</t>
  </si>
  <si>
    <t>M</t>
  </si>
  <si>
    <t>N</t>
  </si>
  <si>
    <t>Description</t>
  </si>
  <si>
    <t>Room</t>
  </si>
  <si>
    <t>Totals</t>
  </si>
  <si>
    <t>Floor supply of warm air and ceiling return</t>
  </si>
  <si>
    <t>Area     (ft²)     (Az)</t>
  </si>
  <si>
    <t>Area Outdoor Air
(RaAz)</t>
  </si>
  <si>
    <t>Occupancy C x F/1000 (Pz)</t>
  </si>
  <si>
    <t>Occupant Outdoor Air
(RpPz)</t>
  </si>
  <si>
    <t>Breathing Zone Outdoor Air
(Vbz = RpPz + RaAz)</t>
  </si>
  <si>
    <t>Zone Air Distribution Effectiveness (Ez)</t>
  </si>
  <si>
    <t>Supply Air Design (Vpz)</t>
  </si>
  <si>
    <t>Outdoor Air Fraction
(Zp = Voz / Vpz)</t>
  </si>
  <si>
    <t>Ceiling or floor supply of cool air / Ceiling or floor supply of warm air and floor return</t>
  </si>
  <si>
    <t>Ceiling supply of warm air and ceiling return / Makeup air drawn in on the opposite side of the room from the exhaust and/or return</t>
  </si>
  <si>
    <r>
      <t>Max Z</t>
    </r>
    <r>
      <rPr>
        <vertAlign val="subscript"/>
        <sz val="10"/>
        <rFont val="Arial"/>
        <family val="2"/>
      </rPr>
      <t>p</t>
    </r>
  </si>
  <si>
    <t>Total Required Outdoor Air</t>
  </si>
  <si>
    <t>System Population (Ps)</t>
  </si>
  <si>
    <t>Occupant Diversity
D = Ps/∑all zones Pz</t>
  </si>
  <si>
    <t xml:space="preserve">Uncorrected O.A.
Vou = D ∑all zones RpPz + ∑all zones RaAz </t>
  </si>
  <si>
    <t>Area Outdoor Air Rate per VMC Table 403.3
(Ra)</t>
  </si>
  <si>
    <t>Occupant Load Rate per VMC Table 403.3 (People/ 1000 ft2)</t>
  </si>
  <si>
    <t>Occupant Outdoor Air Rate per VMC Table 403.3
(Rp)</t>
  </si>
  <si>
    <r>
      <t>Zone Air Distribution Effectiveness per VMC Table 403.3.1.2 (E</t>
    </r>
    <r>
      <rPr>
        <b/>
        <vertAlign val="subscript"/>
        <sz val="10"/>
        <rFont val="Arial"/>
        <family val="2"/>
      </rPr>
      <t>z</t>
    </r>
    <r>
      <rPr>
        <b/>
        <sz val="10"/>
        <rFont val="Arial"/>
        <family val="2"/>
      </rPr>
      <t>)</t>
    </r>
  </si>
  <si>
    <r>
      <t>System Ventilation Efficiency per VMC Table 403.3.2.3.2 (E</t>
    </r>
    <r>
      <rPr>
        <b/>
        <vertAlign val="subscript"/>
        <sz val="10"/>
        <rFont val="Arial"/>
        <family val="2"/>
      </rPr>
      <t>v</t>
    </r>
    <r>
      <rPr>
        <b/>
        <sz val="10"/>
        <rFont val="Arial"/>
        <family val="2"/>
      </rPr>
      <t>)</t>
    </r>
  </si>
  <si>
    <t>Makeup air drawn in near to the exhaust and/or return location</t>
  </si>
  <si>
    <r>
      <t>Any Z</t>
    </r>
    <r>
      <rPr>
        <vertAlign val="subscript"/>
        <sz val="10"/>
        <rFont val="Arial"/>
        <family val="2"/>
      </rPr>
      <t>p</t>
    </r>
    <r>
      <rPr>
        <sz val="10"/>
        <rFont val="Arial"/>
        <family val="2"/>
      </rPr>
      <t xml:space="preserve"> &lt; 0.15 will have an E</t>
    </r>
    <r>
      <rPr>
        <vertAlign val="subscript"/>
        <sz val="10"/>
        <rFont val="Arial"/>
        <family val="2"/>
      </rPr>
      <t>v</t>
    </r>
    <r>
      <rPr>
        <sz val="10"/>
        <rFont val="Arial"/>
        <family val="2"/>
      </rPr>
      <t xml:space="preserve"> equal to 1.0</t>
    </r>
  </si>
  <si>
    <t>Percentage of Outdoor Air</t>
  </si>
  <si>
    <t xml:space="preserve">Zone Outdoor Air
 (Voz = Vbz / Ez)
</t>
  </si>
  <si>
    <r>
      <t xml:space="preserve">Diversity </t>
    </r>
    <r>
      <rPr>
        <b/>
        <sz val="10"/>
        <rFont val="Calibri"/>
        <family val="2"/>
      </rPr>
      <t>→</t>
    </r>
  </si>
  <si>
    <t>Do not utilize Occupant Diversity without specific approval from the Authority Having Jurisdiction</t>
  </si>
  <si>
    <r>
      <t>E</t>
    </r>
    <r>
      <rPr>
        <b/>
        <vertAlign val="subscript"/>
        <sz val="10"/>
        <rFont val="Arial"/>
        <family val="2"/>
      </rPr>
      <t>v</t>
    </r>
  </si>
  <si>
    <t>Space</t>
  </si>
  <si>
    <t>Default Occ. Den.   #/1000 sqft</t>
  </si>
  <si>
    <t>Aerobics</t>
  </si>
  <si>
    <t>Arcade</t>
  </si>
  <si>
    <t>Arena</t>
  </si>
  <si>
    <t>Assembly</t>
  </si>
  <si>
    <t>Auditorium</t>
  </si>
  <si>
    <t>Bar</t>
  </si>
  <si>
    <t>Bedroom</t>
  </si>
  <si>
    <t>Booking</t>
  </si>
  <si>
    <t>Breakout</t>
  </si>
  <si>
    <t>Cafeteria</t>
  </si>
  <si>
    <t>Casino</t>
  </si>
  <si>
    <t>Cell</t>
  </si>
  <si>
    <t>Chemistry</t>
  </si>
  <si>
    <t>Classroom</t>
  </si>
  <si>
    <t>Computer</t>
  </si>
  <si>
    <t>Conference</t>
  </si>
  <si>
    <t>Copy</t>
  </si>
  <si>
    <t>Courtroom</t>
  </si>
  <si>
    <t>Dance</t>
  </si>
  <si>
    <t>Daycare</t>
  </si>
  <si>
    <t>Disco</t>
  </si>
  <si>
    <t>Fitness</t>
  </si>
  <si>
    <t>Gallery</t>
  </si>
  <si>
    <t>Gym</t>
  </si>
  <si>
    <t>Gymnasium</t>
  </si>
  <si>
    <t>Hall</t>
  </si>
  <si>
    <t>Lan</t>
  </si>
  <si>
    <t>Library</t>
  </si>
  <si>
    <t>Lobby</t>
  </si>
  <si>
    <t>Metal Shop</t>
  </si>
  <si>
    <t>Museum</t>
  </si>
  <si>
    <t>Music</t>
  </si>
  <si>
    <t>Office</t>
  </si>
  <si>
    <t>Pantry</t>
  </si>
  <si>
    <t>Pharmacy</t>
  </si>
  <si>
    <t>Pool</t>
  </si>
  <si>
    <t>Receiving</t>
  </si>
  <si>
    <t>Reception</t>
  </si>
  <si>
    <t>Retail</t>
  </si>
  <si>
    <t>Science Lab</t>
  </si>
  <si>
    <t>Shipping</t>
  </si>
  <si>
    <t>Spectator</t>
  </si>
  <si>
    <t>Stadium</t>
  </si>
  <si>
    <t>Stage</t>
  </si>
  <si>
    <t>Storage</t>
  </si>
  <si>
    <t>Studio</t>
  </si>
  <si>
    <t>Supermarket</t>
  </si>
  <si>
    <t>Training</t>
  </si>
  <si>
    <t>Vault</t>
  </si>
  <si>
    <t>Waiting</t>
  </si>
  <si>
    <t>Warehouse</t>
  </si>
  <si>
    <t>Wood Shop</t>
  </si>
  <si>
    <r>
      <t>R</t>
    </r>
    <r>
      <rPr>
        <b/>
        <vertAlign val="subscript"/>
        <sz val="10"/>
        <rFont val="Times New Roman"/>
        <family val="1"/>
      </rPr>
      <t>p</t>
    </r>
    <r>
      <rPr>
        <b/>
        <sz val="10"/>
        <rFont val="Times New Roman"/>
        <family val="1"/>
      </rPr>
      <t xml:space="preserve">        (cfm/pers.)</t>
    </r>
  </si>
  <si>
    <r>
      <t>R</t>
    </r>
    <r>
      <rPr>
        <b/>
        <vertAlign val="subscript"/>
        <sz val="10"/>
        <rFont val="Times New Roman"/>
        <family val="1"/>
      </rPr>
      <t>a</t>
    </r>
    <r>
      <rPr>
        <b/>
        <sz val="10"/>
        <rFont val="Times New Roman"/>
        <family val="1"/>
      </rPr>
      <t xml:space="preserve">      (cfm/sqft)</t>
    </r>
  </si>
  <si>
    <t>Project Name:</t>
  </si>
  <si>
    <t>Date:</t>
  </si>
  <si>
    <t>Coin-operated laundry</t>
  </si>
  <si>
    <t>Coin-operated dry cleaner</t>
  </si>
  <si>
    <t>Correctional Facility</t>
  </si>
  <si>
    <t>Guard station</t>
  </si>
  <si>
    <t>Day room</t>
  </si>
  <si>
    <t>Dry cleaners, laundries</t>
  </si>
  <si>
    <t>Storage, pick up</t>
  </si>
  <si>
    <t>Education</t>
  </si>
  <si>
    <t>Media center</t>
  </si>
  <si>
    <t>Smoking lounge</t>
  </si>
  <si>
    <t>Classroom 5-8</t>
  </si>
  <si>
    <t>Classroom 9+</t>
  </si>
  <si>
    <t>Lecture classroom</t>
  </si>
  <si>
    <t>Lecture hall</t>
  </si>
  <si>
    <t>Art classroom</t>
  </si>
  <si>
    <t>Booking room</t>
  </si>
  <si>
    <t>Waiting room</t>
  </si>
  <si>
    <t>Theater</t>
  </si>
  <si>
    <t>Music room</t>
  </si>
  <si>
    <t>Art room</t>
  </si>
  <si>
    <t>Computer lab</t>
  </si>
  <si>
    <t>Chemistry room</t>
  </si>
  <si>
    <t>Computer room</t>
  </si>
  <si>
    <t xml:space="preserve">Food and beverage service </t>
  </si>
  <si>
    <t>Bar room</t>
  </si>
  <si>
    <t>Lounge</t>
  </si>
  <si>
    <t>Fast food</t>
  </si>
  <si>
    <t>Dining</t>
  </si>
  <si>
    <t>Dining room</t>
  </si>
  <si>
    <t>Dining hall</t>
  </si>
  <si>
    <t>Hospitals, nursing, and convalescent homes</t>
  </si>
  <si>
    <t>Dental</t>
  </si>
  <si>
    <t>Dental room</t>
  </si>
  <si>
    <t>Dental chair</t>
  </si>
  <si>
    <t>Operating room</t>
  </si>
  <si>
    <t>Patient room</t>
  </si>
  <si>
    <t>Physical recovery</t>
  </si>
  <si>
    <t>Physical therapy</t>
  </si>
  <si>
    <t>Recovery</t>
  </si>
  <si>
    <t>Recovery room</t>
  </si>
  <si>
    <t>ICU</t>
  </si>
  <si>
    <t>ICU room</t>
  </si>
  <si>
    <t>Hotels, motels, resorts, and dormitories</t>
  </si>
  <si>
    <t>Multi-purpose room</t>
  </si>
  <si>
    <t>Day rm</t>
  </si>
  <si>
    <t>Waiting rm</t>
  </si>
  <si>
    <t>Booking rm</t>
  </si>
  <si>
    <t>Music rm</t>
  </si>
  <si>
    <t>Dance room</t>
  </si>
  <si>
    <t>Dance rm</t>
  </si>
  <si>
    <t>Smoking room</t>
  </si>
  <si>
    <t>Smoking rm</t>
  </si>
  <si>
    <t>Art rm</t>
  </si>
  <si>
    <t>Shop</t>
  </si>
  <si>
    <t>Computer rm</t>
  </si>
  <si>
    <t>Commercial dry cleaner</t>
  </si>
  <si>
    <t>Multi-purpose rm</t>
  </si>
  <si>
    <t>Multi-purpose assembly</t>
  </si>
  <si>
    <t>Assembly room</t>
  </si>
  <si>
    <t>Assembly rm</t>
  </si>
  <si>
    <t>Living room</t>
  </si>
  <si>
    <t>Living rm</t>
  </si>
  <si>
    <t>Conference room</t>
  </si>
  <si>
    <t>Conference rm</t>
  </si>
  <si>
    <t>Meeting</t>
  </si>
  <si>
    <t>Meeting room</t>
  </si>
  <si>
    <t>Meeting rm</t>
  </si>
  <si>
    <t>Dorm sleeping area</t>
  </si>
  <si>
    <t>Dormitory sleeping area</t>
  </si>
  <si>
    <t>Gambling casino</t>
  </si>
  <si>
    <t>Pre-function room</t>
  </si>
  <si>
    <t>Pre-function rm</t>
  </si>
  <si>
    <t>Pre-function area</t>
  </si>
  <si>
    <t>Offices</t>
  </si>
  <si>
    <t>Open office</t>
  </si>
  <si>
    <t>Reception area</t>
  </si>
  <si>
    <t>Data entry</t>
  </si>
  <si>
    <t>Main entry lobby</t>
  </si>
  <si>
    <t>Main lobby</t>
  </si>
  <si>
    <t>Public Spaces</t>
  </si>
  <si>
    <t>Corridors</t>
  </si>
  <si>
    <t>Places of religious worship</t>
  </si>
  <si>
    <t>Sanctuary</t>
  </si>
  <si>
    <t>Narthex</t>
  </si>
  <si>
    <t>Fellowship hall</t>
  </si>
  <si>
    <t>Legislative chambers</t>
  </si>
  <si>
    <t>Chambers</t>
  </si>
  <si>
    <t>Retail Stores</t>
  </si>
  <si>
    <t>Sales</t>
  </si>
  <si>
    <t>Sales area</t>
  </si>
  <si>
    <t>Retail area</t>
  </si>
  <si>
    <t>Mall common area</t>
  </si>
  <si>
    <t>Stock</t>
  </si>
  <si>
    <t>Stock room</t>
  </si>
  <si>
    <t>Stock rm</t>
  </si>
  <si>
    <t xml:space="preserve">Storage </t>
  </si>
  <si>
    <t>Storage area</t>
  </si>
  <si>
    <t>Storage room</t>
  </si>
  <si>
    <t>Storage rm</t>
  </si>
  <si>
    <t>Specialty Shops</t>
  </si>
  <si>
    <t>Barber</t>
  </si>
  <si>
    <t>Barber shop</t>
  </si>
  <si>
    <t>Team</t>
  </si>
  <si>
    <t>Team room</t>
  </si>
  <si>
    <t>Team rm</t>
  </si>
  <si>
    <t>Galley</t>
  </si>
  <si>
    <t>Huddle</t>
  </si>
  <si>
    <t>Huddle room</t>
  </si>
  <si>
    <t>Huddle rm</t>
  </si>
  <si>
    <t>Break</t>
  </si>
  <si>
    <t>Break room</t>
  </si>
  <si>
    <t>Break rm</t>
  </si>
  <si>
    <t>Beauty salon</t>
  </si>
  <si>
    <t>Nail salon</t>
  </si>
  <si>
    <t>Pet shop</t>
  </si>
  <si>
    <t>Sports and Amusement</t>
  </si>
  <si>
    <t>Dance floor</t>
  </si>
  <si>
    <t>Bowling alley</t>
  </si>
  <si>
    <t>Game arcade</t>
  </si>
  <si>
    <t>Ice arena</t>
  </si>
  <si>
    <t>Spectator area</t>
  </si>
  <si>
    <t>Swimming pool</t>
  </si>
  <si>
    <t>Pool deck</t>
  </si>
  <si>
    <t>Health club/aerobics</t>
  </si>
  <si>
    <t>Health club/aerobics room</t>
  </si>
  <si>
    <t>Health club/aerobics rm</t>
  </si>
  <si>
    <t>Health club/weight</t>
  </si>
  <si>
    <t>Health club/weight rm</t>
  </si>
  <si>
    <t>Health club/weight room</t>
  </si>
  <si>
    <t>Aerobics room</t>
  </si>
  <si>
    <t>Aerobics rm</t>
  </si>
  <si>
    <t>Weight room</t>
  </si>
  <si>
    <t>Weight rm</t>
  </si>
  <si>
    <t>Theaters</t>
  </si>
  <si>
    <t>Ticket booth</t>
  </si>
  <si>
    <t>Transportation</t>
  </si>
  <si>
    <t>Platforms</t>
  </si>
  <si>
    <t>Transportation waiting</t>
  </si>
  <si>
    <t>Workrooms</t>
  </si>
  <si>
    <t>Bank vault</t>
  </si>
  <si>
    <t>Copy room</t>
  </si>
  <si>
    <t>Copy rm</t>
  </si>
  <si>
    <t>Printing</t>
  </si>
  <si>
    <t>Printing room</t>
  </si>
  <si>
    <t>Printing rm</t>
  </si>
  <si>
    <t>Meat processing</t>
  </si>
  <si>
    <t>Photostudio</t>
  </si>
  <si>
    <t>Server</t>
  </si>
  <si>
    <t>Server room</t>
  </si>
  <si>
    <t>Server rm</t>
  </si>
  <si>
    <t>IT</t>
  </si>
  <si>
    <t>IT room</t>
  </si>
  <si>
    <t>IT rm</t>
  </si>
  <si>
    <t>Breakout rm</t>
  </si>
  <si>
    <t>Breakout room</t>
  </si>
  <si>
    <t>Dance area</t>
  </si>
  <si>
    <t>Fitness rm</t>
  </si>
  <si>
    <t>Fitness room</t>
  </si>
  <si>
    <t>Hallway</t>
  </si>
  <si>
    <t>Lan rm</t>
  </si>
  <si>
    <t>Lan room</t>
  </si>
  <si>
    <t>Open area</t>
  </si>
  <si>
    <t>Sleeping area</t>
  </si>
  <si>
    <t>Training rm</t>
  </si>
  <si>
    <t>Training room</t>
  </si>
  <si>
    <t>Commercial laundry</t>
  </si>
  <si>
    <t>Cocktail lounge</t>
  </si>
  <si>
    <t>Medical procedure room</t>
  </si>
  <si>
    <t>Museum children</t>
  </si>
  <si>
    <t>Photo studio</t>
  </si>
  <si>
    <t>Ev</t>
  </si>
  <si>
    <t>Ra</t>
  </si>
  <si>
    <t>Ol</t>
  </si>
  <si>
    <t>Rp</t>
  </si>
  <si>
    <t>Drop Down Menu Values</t>
  </si>
  <si>
    <t>Unit Designation:</t>
  </si>
  <si>
    <t>O</t>
  </si>
  <si>
    <t>Transfer Air</t>
  </si>
  <si>
    <t>2006 OA Version 5.5 - FFX - REG - 3/15/09</t>
  </si>
  <si>
    <t>ledbetter</t>
  </si>
  <si>
    <t>Café</t>
  </si>
  <si>
    <t>Color mixing</t>
  </si>
  <si>
    <t>Color mixing room</t>
  </si>
  <si>
    <t>Color mixing rm</t>
  </si>
  <si>
    <t>Facial</t>
  </si>
  <si>
    <t>Facial rm</t>
  </si>
  <si>
    <t>Facial room</t>
  </si>
  <si>
    <t>Shampoo</t>
  </si>
  <si>
    <t>Shampoo rm</t>
  </si>
  <si>
    <t>Shampoo room</t>
  </si>
  <si>
    <t>Tanning</t>
  </si>
  <si>
    <t>Tanning rm</t>
  </si>
  <si>
    <t>Tanning room</t>
  </si>
  <si>
    <t>Tanning salon</t>
  </si>
  <si>
    <t>Wax</t>
  </si>
  <si>
    <t>Wax rm</t>
  </si>
  <si>
    <t>Wax room</t>
  </si>
  <si>
    <t>Minimum Ventilation Rates from IMC Table 403.3</t>
  </si>
  <si>
    <t>This spreadsheet is for use with multi-zone recirculating systems only. Do not use this spreadsheet for single-zone systems or 100% outdoor air systems. See IMC 403.3.2 as amended by the Virginia Uniform Statewide Building Code (USBC).</t>
  </si>
  <si>
    <r>
      <t xml:space="preserve">Macros must be enabled for the "Add Rows" and "Delete Rows" buttons to work.
</t>
    </r>
    <r>
      <rPr>
        <b/>
        <sz val="10"/>
        <rFont val="Arial"/>
        <family val="2"/>
      </rPr>
      <t>If you are experiencing trouble with the macro, either check with your IT personnel or go to the "Tools" button, then "Macro", then "Security. In the Security window that pops up, click on the tab for "Trusted Publishers". Make sure that "Trust access to Visual Basic Project" is checked. You may also have to lower the Security Level to "medium" to enable the macro. Shut down Excel (not the computer) and restart after changing the settings.</t>
    </r>
  </si>
  <si>
    <r>
      <rPr>
        <b/>
        <u val="single"/>
        <sz val="10"/>
        <rFont val="Arial"/>
        <family val="2"/>
      </rPr>
      <t>Transfer Air</t>
    </r>
    <r>
      <rPr>
        <b/>
        <sz val="10"/>
        <rFont val="Arial"/>
        <family val="2"/>
      </rPr>
      <t xml:space="preserve"> - Where outdoor air is provided to a space that is in excess of that required by IMC Table 403.3, such air may be transferred to other spaces as a component of supply air to the second space (IMC 403.2.1).</t>
    </r>
  </si>
  <si>
    <t>Where VAV's are utilized to provide ventilation air to a room, the supply airflow shown in column M must be the lowest expected rate when the room is fully occupied (IMC 403.3.2.3.1). 
When other than the minimum VAV set points are used in column M, details must be provided on the plans showing control devices, and the sequence of operation of such devices, that will have the ability of maintaining the flow rate of outdoor air across the entire range of supply air operating rates (IMC 403.6).</t>
  </si>
  <si>
    <t>The user must fill in the room number (column A), the room description (column B), the room area in square feet (column C), the supply air design (column M) and transfer air (if applicable, column N, see Transfer Air note below) for each room. "Project Name", "Date", and "Unit Designation" must be used when multiple units are calculated for a single project.
NOTE: You must put in a numerical figure in column M (supply air) of at least 0.0001 for the formulas to calculate correctly, even where no supply air is being provided to a space.</t>
  </si>
  <si>
    <r>
      <t xml:space="preserve">There are three different types of rows that can be added/deleted to/from the worksheet:
</t>
    </r>
    <r>
      <rPr>
        <b/>
        <sz val="10"/>
        <rFont val="Arial"/>
        <family val="2"/>
      </rPr>
      <t xml:space="preserve">Row type 1 will automatically input columns D (area outdoor air rate), F (occupant load rate) and H (occupant outdoor air rate) when a common room description is inserted in column B. Common room descriptions from IMC Table 403.3  can be found in the "Definitions" tab of this workbook.
Row type 2 requires the user to manually input columns D (area outdoor air rate), F (occupant load rate) and H (occupant outdoor air rate) from a drop down menu provided when a similar room description cannot be found in IMC Table 403.3.
Row type 3 requires the user to manually input the occupant load in column G when the actual or reasonable occupant load does not correspond with IMC Table 403.3. (Example 1 - 1,000 square open office calculates 5 occupants per Table 403.3. Room is actually designed with 15 workstations. 15 occupants must be manually inserted into column G. Example 2 - The worksheet will automatically calculate 2 occupants for an office space exceeding 200 square feet. It is not unreasonable to change this to 1 occupant for a 250 square foot office space. This can make a huge difference on a system that serves 20 or 30 of these types of large office spaces)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</si>
</sst>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_(* #,##0.0_);_(* \(#,##0.0\);_(* &quot;-&quot;??_);_(@_)"/>
    <numFmt numFmtId="168" formatCode="_(* #,##0_);_(* \(#,##0\);_(* &quot;-&quot;??_);_(@_)"/>
    <numFmt numFmtId="169" formatCode="[$-409]dddd\,\ mmmm\ dd\,\ yyyy"/>
    <numFmt numFmtId="170" formatCode="[$-409]h:mm:ss\ AM/PM"/>
  </numFmts>
  <fonts count="54">
    <font>
      <sz val="10"/>
      <name val="Arial"/>
      <family val="0"/>
    </font>
    <font>
      <sz val="11"/>
      <color indexed="8"/>
      <name val="Calibri"/>
      <family val="2"/>
    </font>
    <font>
      <b/>
      <sz val="10"/>
      <name val="Arial"/>
      <family val="2"/>
    </font>
    <font>
      <b/>
      <vertAlign val="subscript"/>
      <sz val="10"/>
      <name val="Arial"/>
      <family val="2"/>
    </font>
    <font>
      <vertAlign val="subscript"/>
      <sz val="10"/>
      <name val="Arial"/>
      <family val="2"/>
    </font>
    <font>
      <b/>
      <sz val="9"/>
      <name val="Arial"/>
      <family val="2"/>
    </font>
    <font>
      <sz val="9"/>
      <name val="Arial"/>
      <family val="2"/>
    </font>
    <font>
      <b/>
      <sz val="10"/>
      <color indexed="8"/>
      <name val="Arial"/>
      <family val="2"/>
    </font>
    <font>
      <b/>
      <sz val="10"/>
      <name val="Calibri"/>
      <family val="2"/>
    </font>
    <font>
      <b/>
      <sz val="9"/>
      <name val="Tahoma"/>
      <family val="2"/>
    </font>
    <font>
      <b/>
      <u val="single"/>
      <sz val="10"/>
      <name val="Arial"/>
      <family val="2"/>
    </font>
    <font>
      <b/>
      <sz val="10"/>
      <color indexed="57"/>
      <name val="Arial"/>
      <family val="2"/>
    </font>
    <font>
      <b/>
      <sz val="14"/>
      <name val="Arial"/>
      <family val="2"/>
    </font>
    <font>
      <sz val="10"/>
      <name val="Times New Roman"/>
      <family val="1"/>
    </font>
    <font>
      <b/>
      <sz val="12"/>
      <name val="Times New Roman"/>
      <family val="1"/>
    </font>
    <font>
      <b/>
      <sz val="10"/>
      <name val="Times New Roman"/>
      <family val="1"/>
    </font>
    <font>
      <b/>
      <vertAlign val="subscript"/>
      <sz val="10"/>
      <name val="Times New Roman"/>
      <family val="1"/>
    </font>
    <font>
      <b/>
      <sz val="10"/>
      <color indexed="10"/>
      <name val="Arial"/>
      <family val="2"/>
    </font>
    <font>
      <sz val="10"/>
      <color indexed="9"/>
      <name val="Arial"/>
      <family val="2"/>
    </font>
    <font>
      <b/>
      <sz val="8"/>
      <name val="Tahoma"/>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style="medium"/>
    </border>
    <border>
      <left style="medium"/>
      <right style="thin"/>
      <top>
        <color indexed="63"/>
      </top>
      <bottom style="hair"/>
    </border>
    <border>
      <left style="medium"/>
      <right style="thin"/>
      <top style="hair"/>
      <bottom style="hair"/>
    </border>
    <border>
      <left style="medium"/>
      <right style="thin"/>
      <top style="hair"/>
      <bottom style="medium"/>
    </border>
    <border>
      <left style="thin"/>
      <right style="medium"/>
      <top style="hair"/>
      <bottom>
        <color indexed="63"/>
      </bottom>
    </border>
    <border>
      <left style="medium"/>
      <right/>
      <top style="medium"/>
      <bottom/>
    </border>
    <border>
      <left style="medium"/>
      <right/>
      <top/>
      <bottom/>
    </border>
    <border>
      <left>
        <color indexed="63"/>
      </left>
      <right style="medium"/>
      <top>
        <color indexed="63"/>
      </top>
      <bottom>
        <color indexed="63"/>
      </bottom>
    </border>
    <border>
      <left style="medium"/>
      <right/>
      <top/>
      <bottom style="medium"/>
    </border>
    <border>
      <left/>
      <right style="medium"/>
      <top/>
      <bottom style="medium"/>
    </border>
    <border>
      <left/>
      <right style="medium"/>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style="medium"/>
      <top style="medium"/>
      <bottom style="medium"/>
    </border>
    <border>
      <left style="thin"/>
      <right style="medium"/>
      <top style="hair"/>
      <bottom style="medium"/>
    </border>
    <border>
      <left/>
      <right/>
      <top style="medium"/>
      <bottom style="medium"/>
    </border>
    <border>
      <left>
        <color indexed="63"/>
      </left>
      <right>
        <color indexed="63"/>
      </right>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4">
    <xf numFmtId="0" fontId="0" fillId="0" borderId="0" xfId="0" applyAlignment="1">
      <alignment/>
    </xf>
    <xf numFmtId="0" fontId="2" fillId="0" borderId="10" xfId="0" applyFont="1" applyBorder="1" applyAlignment="1">
      <alignment horizontal="center"/>
    </xf>
    <xf numFmtId="0" fontId="6" fillId="0" borderId="0" xfId="0" applyFont="1" applyAlignment="1">
      <alignment/>
    </xf>
    <xf numFmtId="0" fontId="0" fillId="0" borderId="0" xfId="0" applyAlignment="1">
      <alignment horizontal="center"/>
    </xf>
    <xf numFmtId="0" fontId="0" fillId="0" borderId="0" xfId="0" applyFont="1" applyAlignment="1">
      <alignment horizontal="center" vertical="top"/>
    </xf>
    <xf numFmtId="0" fontId="0" fillId="0" borderId="0" xfId="0" applyFont="1" applyAlignment="1">
      <alignment horizontal="center"/>
    </xf>
    <xf numFmtId="0" fontId="0" fillId="0" borderId="0" xfId="0" applyFont="1" applyAlignment="1">
      <alignment/>
    </xf>
    <xf numFmtId="0" fontId="0" fillId="33" borderId="11" xfId="0" applyFill="1" applyBorder="1" applyAlignment="1" applyProtection="1">
      <alignment horizontal="center"/>
      <protection locked="0"/>
    </xf>
    <xf numFmtId="0" fontId="2" fillId="0" borderId="0" xfId="0" applyFont="1" applyAlignment="1">
      <alignment/>
    </xf>
    <xf numFmtId="0" fontId="0" fillId="0" borderId="0" xfId="0" applyBorder="1" applyAlignment="1">
      <alignment/>
    </xf>
    <xf numFmtId="0" fontId="0" fillId="0" borderId="0" xfId="0" applyBorder="1" applyAlignment="1">
      <alignment vertical="top"/>
    </xf>
    <xf numFmtId="0" fontId="0" fillId="0" borderId="0" xfId="0" applyBorder="1" applyAlignment="1">
      <alignment vertical="center"/>
    </xf>
    <xf numFmtId="0" fontId="2" fillId="0" borderId="0" xfId="0" applyFont="1" applyAlignment="1">
      <alignment/>
    </xf>
    <xf numFmtId="0" fontId="0" fillId="0" borderId="12" xfId="0" applyFill="1" applyBorder="1" applyAlignment="1" applyProtection="1">
      <alignment horizontal="center"/>
      <protection locked="0"/>
    </xf>
    <xf numFmtId="0" fontId="5" fillId="0" borderId="13" xfId="0" applyFont="1" applyBorder="1" applyAlignment="1">
      <alignment horizontal="center" vertical="top" wrapText="1"/>
    </xf>
    <xf numFmtId="0" fontId="2" fillId="0" borderId="0" xfId="0" applyFont="1" applyAlignment="1">
      <alignment wrapText="1"/>
    </xf>
    <xf numFmtId="0" fontId="13" fillId="0" borderId="0" xfId="0" applyFont="1" applyAlignment="1">
      <alignment/>
    </xf>
    <xf numFmtId="0" fontId="14" fillId="0" borderId="0" xfId="0" applyNumberFormat="1" applyFont="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15" fillId="0" borderId="0" xfId="0" applyFont="1" applyAlignment="1">
      <alignment/>
    </xf>
    <xf numFmtId="0" fontId="13" fillId="0" borderId="19" xfId="0" applyNumberFormat="1" applyFont="1" applyBorder="1" applyAlignment="1">
      <alignment horizontal="left" wrapText="1"/>
    </xf>
    <xf numFmtId="0" fontId="13" fillId="0" borderId="20" xfId="0" applyNumberFormat="1" applyFont="1" applyBorder="1" applyAlignment="1">
      <alignment horizontal="left" wrapText="1"/>
    </xf>
    <xf numFmtId="0" fontId="13" fillId="0" borderId="20" xfId="0" applyNumberFormat="1" applyFont="1" applyBorder="1" applyAlignment="1">
      <alignment horizontal="left"/>
    </xf>
    <xf numFmtId="0" fontId="13" fillId="0" borderId="21" xfId="0" applyNumberFormat="1" applyFont="1" applyBorder="1" applyAlignment="1">
      <alignment horizontal="left" wrapText="1"/>
    </xf>
    <xf numFmtId="0" fontId="13" fillId="0" borderId="0" xfId="0" applyFont="1" applyBorder="1" applyAlignment="1">
      <alignment horizontal="center" wrapText="1"/>
    </xf>
    <xf numFmtId="0" fontId="15" fillId="0" borderId="0" xfId="0" applyFont="1" applyBorder="1" applyAlignment="1">
      <alignment horizontal="center" wrapText="1"/>
    </xf>
    <xf numFmtId="0" fontId="13" fillId="0" borderId="22" xfId="0" applyFont="1" applyBorder="1" applyAlignment="1">
      <alignment horizontal="center" wrapText="1"/>
    </xf>
    <xf numFmtId="0" fontId="0" fillId="0" borderId="0" xfId="0" applyBorder="1" applyAlignment="1">
      <alignment/>
    </xf>
    <xf numFmtId="0" fontId="0" fillId="0" borderId="0" xfId="0" applyFont="1" applyAlignment="1">
      <alignment horizontal="left"/>
    </xf>
    <xf numFmtId="0" fontId="0" fillId="0" borderId="0" xfId="0" applyNumberFormat="1" applyFont="1" applyAlignment="1">
      <alignment horizontal="left"/>
    </xf>
    <xf numFmtId="0" fontId="0" fillId="0" borderId="0" xfId="0" applyAlignment="1">
      <alignment horizontal="left"/>
    </xf>
    <xf numFmtId="0" fontId="0" fillId="0" borderId="23" xfId="0" applyFont="1" applyBorder="1" applyAlignment="1">
      <alignment horizontal="left" vertical="top"/>
    </xf>
    <xf numFmtId="0" fontId="0" fillId="0" borderId="24" xfId="0" applyFont="1" applyBorder="1" applyAlignment="1">
      <alignment/>
    </xf>
    <xf numFmtId="0" fontId="0" fillId="0" borderId="25" xfId="0" applyFont="1" applyBorder="1" applyAlignment="1">
      <alignment horizontal="center"/>
    </xf>
    <xf numFmtId="0" fontId="0" fillId="0" borderId="24" xfId="0" applyFont="1" applyBorder="1" applyAlignment="1">
      <alignment horizontal="left"/>
    </xf>
    <xf numFmtId="0" fontId="0" fillId="0" borderId="24" xfId="0" applyNumberFormat="1" applyFont="1" applyBorder="1" applyAlignment="1">
      <alignment horizontal="left"/>
    </xf>
    <xf numFmtId="0" fontId="0" fillId="0" borderId="25" xfId="0" applyBorder="1" applyAlignment="1">
      <alignment horizontal="center"/>
    </xf>
    <xf numFmtId="0" fontId="0" fillId="0" borderId="24" xfId="0" applyBorder="1" applyAlignment="1">
      <alignment horizontal="left"/>
    </xf>
    <xf numFmtId="0" fontId="0" fillId="0" borderId="26" xfId="0" applyBorder="1" applyAlignment="1">
      <alignment horizontal="left"/>
    </xf>
    <xf numFmtId="0" fontId="0" fillId="0" borderId="27" xfId="0" applyBorder="1" applyAlignment="1">
      <alignment horizontal="center"/>
    </xf>
    <xf numFmtId="0" fontId="0" fillId="0" borderId="28" xfId="0" applyBorder="1" applyAlignment="1">
      <alignment horizont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0" fillId="0" borderId="29" xfId="0" applyBorder="1" applyAlignment="1">
      <alignment/>
    </xf>
    <xf numFmtId="0" fontId="0" fillId="0" borderId="30" xfId="0" applyBorder="1" applyAlignment="1">
      <alignment/>
    </xf>
    <xf numFmtId="0" fontId="13" fillId="0" borderId="30" xfId="0" applyFont="1" applyBorder="1" applyAlignment="1">
      <alignment/>
    </xf>
    <xf numFmtId="0" fontId="13" fillId="0" borderId="31" xfId="0" applyFont="1" applyBorder="1" applyAlignment="1">
      <alignment/>
    </xf>
    <xf numFmtId="0" fontId="2" fillId="0" borderId="0" xfId="0" applyFont="1" applyBorder="1" applyAlignment="1">
      <alignment horizontal="center"/>
    </xf>
    <xf numFmtId="0" fontId="0" fillId="0" borderId="31" xfId="0" applyBorder="1" applyAlignment="1">
      <alignment/>
    </xf>
    <xf numFmtId="0" fontId="0" fillId="33" borderId="12" xfId="0" applyFont="1" applyFill="1" applyBorder="1" applyAlignment="1" applyProtection="1">
      <alignment horizontal="center"/>
      <protection locked="0"/>
    </xf>
    <xf numFmtId="0" fontId="0" fillId="33" borderId="12" xfId="0" applyFill="1" applyBorder="1" applyAlignment="1" applyProtection="1">
      <alignment horizontal="center"/>
      <protection locked="0"/>
    </xf>
    <xf numFmtId="165" fontId="0" fillId="0" borderId="29" xfId="0" applyNumberFormat="1" applyBorder="1" applyAlignment="1">
      <alignment horizontal="left"/>
    </xf>
    <xf numFmtId="165" fontId="0" fillId="0" borderId="30" xfId="0" applyNumberFormat="1" applyFont="1" applyBorder="1" applyAlignment="1">
      <alignment horizontal="left"/>
    </xf>
    <xf numFmtId="165" fontId="0" fillId="0" borderId="30" xfId="0" applyNumberFormat="1" applyBorder="1" applyAlignment="1">
      <alignment horizontal="left"/>
    </xf>
    <xf numFmtId="165" fontId="0" fillId="0" borderId="31" xfId="0" applyNumberFormat="1" applyBorder="1" applyAlignment="1">
      <alignment horizontal="left"/>
    </xf>
    <xf numFmtId="0" fontId="0" fillId="0" borderId="0" xfId="0" applyBorder="1" applyAlignment="1">
      <alignment horizontal="center"/>
    </xf>
    <xf numFmtId="0" fontId="2" fillId="0" borderId="32" xfId="0" applyFont="1" applyBorder="1" applyAlignment="1">
      <alignment horizontal="center" wrapText="1"/>
    </xf>
    <xf numFmtId="0" fontId="2" fillId="0" borderId="13" xfId="0" applyFont="1" applyBorder="1" applyAlignment="1">
      <alignment horizontal="center"/>
    </xf>
    <xf numFmtId="0" fontId="0" fillId="0" borderId="12" xfId="0" applyFill="1" applyBorder="1" applyAlignment="1" applyProtection="1">
      <alignment horizontal="center"/>
      <protection/>
    </xf>
    <xf numFmtId="0" fontId="18" fillId="0" borderId="0" xfId="0" applyFont="1" applyAlignment="1" applyProtection="1">
      <alignment/>
      <protection hidden="1"/>
    </xf>
    <xf numFmtId="0" fontId="13" fillId="0" borderId="33" xfId="0" applyFont="1" applyBorder="1" applyAlignment="1">
      <alignment horizontal="center" wrapText="1"/>
    </xf>
    <xf numFmtId="1" fontId="0" fillId="33" borderId="12" xfId="42" applyNumberFormat="1" applyFont="1" applyFill="1" applyBorder="1" applyAlignment="1" applyProtection="1">
      <alignment horizontal="center"/>
      <protection locked="0"/>
    </xf>
    <xf numFmtId="1" fontId="0" fillId="33" borderId="11" xfId="42" applyNumberFormat="1" applyFont="1" applyFill="1" applyBorder="1" applyAlignment="1" applyProtection="1">
      <alignment horizontal="center"/>
      <protection locked="0"/>
    </xf>
    <xf numFmtId="0" fontId="0" fillId="33" borderId="11" xfId="0" applyFill="1" applyBorder="1" applyAlignment="1">
      <alignment horizontal="center"/>
    </xf>
    <xf numFmtId="0" fontId="0" fillId="33" borderId="12" xfId="0" applyFill="1" applyBorder="1" applyAlignment="1">
      <alignment horizontal="center"/>
    </xf>
    <xf numFmtId="0" fontId="0" fillId="33" borderId="0" xfId="0" applyFill="1" applyAlignment="1">
      <alignment/>
    </xf>
    <xf numFmtId="1" fontId="0" fillId="33" borderId="12" xfId="0" applyNumberFormat="1" applyFill="1" applyBorder="1" applyAlignment="1" applyProtection="1">
      <alignment horizontal="center"/>
      <protection locked="0"/>
    </xf>
    <xf numFmtId="164" fontId="0" fillId="33" borderId="12" xfId="0" applyNumberFormat="1" applyFill="1" applyBorder="1" applyAlignment="1">
      <alignment horizontal="center"/>
    </xf>
    <xf numFmtId="1" fontId="0" fillId="33" borderId="11" xfId="0" applyNumberFormat="1" applyFill="1" applyBorder="1" applyAlignment="1" applyProtection="1">
      <alignment horizontal="center"/>
      <protection locked="0"/>
    </xf>
    <xf numFmtId="1" fontId="0" fillId="33" borderId="11" xfId="0" applyNumberFormat="1" applyFill="1" applyBorder="1" applyAlignment="1">
      <alignment horizontal="center"/>
    </xf>
    <xf numFmtId="164" fontId="0" fillId="33" borderId="11" xfId="0" applyNumberFormat="1" applyFill="1" applyBorder="1" applyAlignment="1">
      <alignment horizontal="center"/>
    </xf>
    <xf numFmtId="0" fontId="2" fillId="33" borderId="13" xfId="0" applyFont="1" applyFill="1" applyBorder="1" applyAlignment="1">
      <alignment horizontal="center" vertical="top"/>
    </xf>
    <xf numFmtId="0" fontId="0" fillId="33" borderId="13" xfId="0" applyFill="1" applyBorder="1" applyAlignment="1">
      <alignment horizontal="center"/>
    </xf>
    <xf numFmtId="0" fontId="2" fillId="33" borderId="13" xfId="0" applyFont="1" applyFill="1" applyBorder="1" applyAlignment="1" applyProtection="1">
      <alignment/>
      <protection locked="0"/>
    </xf>
    <xf numFmtId="0" fontId="0" fillId="33" borderId="10" xfId="0" applyFill="1" applyBorder="1" applyAlignment="1" applyProtection="1">
      <alignment/>
      <protection locked="0"/>
    </xf>
    <xf numFmtId="0" fontId="0" fillId="33" borderId="34" xfId="0" applyFill="1" applyBorder="1" applyAlignment="1" applyProtection="1">
      <alignment/>
      <protection locked="0"/>
    </xf>
    <xf numFmtId="0" fontId="0" fillId="33" borderId="32" xfId="0" applyFill="1" applyBorder="1" applyAlignment="1" applyProtection="1">
      <alignment/>
      <protection locked="0"/>
    </xf>
    <xf numFmtId="0" fontId="2" fillId="0" borderId="0" xfId="0" applyFont="1" applyBorder="1" applyAlignment="1">
      <alignment horizontal="center" vertical="top"/>
    </xf>
    <xf numFmtId="0" fontId="7" fillId="33" borderId="23" xfId="0" applyFont="1" applyFill="1" applyBorder="1" applyAlignment="1">
      <alignment horizontal="center" vertical="top" wrapText="1"/>
    </xf>
    <xf numFmtId="0" fontId="7" fillId="33" borderId="28" xfId="0" applyFont="1" applyFill="1" applyBorder="1" applyAlignment="1">
      <alignment horizontal="center" vertical="top" wrapText="1"/>
    </xf>
    <xf numFmtId="0" fontId="7" fillId="33" borderId="24" xfId="0" applyFont="1" applyFill="1" applyBorder="1" applyAlignment="1">
      <alignment horizontal="center" vertical="top" wrapText="1"/>
    </xf>
    <xf numFmtId="0" fontId="7" fillId="33" borderId="25" xfId="0" applyFont="1" applyFill="1" applyBorder="1" applyAlignment="1">
      <alignment horizontal="center" vertical="top" wrapText="1"/>
    </xf>
    <xf numFmtId="0" fontId="7" fillId="33" borderId="26" xfId="0" applyFont="1" applyFill="1" applyBorder="1" applyAlignment="1">
      <alignment horizontal="center" vertical="top" wrapText="1"/>
    </xf>
    <xf numFmtId="0" fontId="7" fillId="33" borderId="27" xfId="0" applyFont="1" applyFill="1" applyBorder="1" applyAlignment="1">
      <alignment horizontal="center" vertical="top" wrapText="1"/>
    </xf>
    <xf numFmtId="0" fontId="2" fillId="0" borderId="0" xfId="0" applyFont="1" applyAlignment="1">
      <alignment horizontal="center" vertical="top"/>
    </xf>
    <xf numFmtId="0" fontId="2" fillId="0" borderId="0" xfId="0" applyFont="1" applyBorder="1" applyAlignment="1">
      <alignment horizontal="center" wrapText="1"/>
    </xf>
    <xf numFmtId="0" fontId="2" fillId="0" borderId="0" xfId="0" applyFont="1" applyBorder="1" applyAlignment="1">
      <alignment horizontal="center"/>
    </xf>
    <xf numFmtId="1" fontId="2" fillId="33" borderId="10" xfId="0" applyNumberFormat="1" applyFont="1" applyFill="1" applyBorder="1" applyAlignment="1">
      <alignment horizontal="center"/>
    </xf>
    <xf numFmtId="1" fontId="2" fillId="33" borderId="32" xfId="0" applyNumberFormat="1" applyFont="1" applyFill="1" applyBorder="1" applyAlignment="1">
      <alignment horizontal="center"/>
    </xf>
    <xf numFmtId="9" fontId="2" fillId="33" borderId="10" xfId="57" applyFont="1" applyFill="1" applyBorder="1" applyAlignment="1">
      <alignment horizontal="center"/>
    </xf>
    <xf numFmtId="9" fontId="2" fillId="33" borderId="32" xfId="57" applyFont="1" applyFill="1" applyBorder="1" applyAlignment="1">
      <alignment horizontal="center"/>
    </xf>
    <xf numFmtId="0" fontId="2" fillId="33" borderId="10" xfId="0" applyFont="1" applyFill="1" applyBorder="1" applyAlignment="1">
      <alignment horizontal="center"/>
    </xf>
    <xf numFmtId="0" fontId="2" fillId="33" borderId="32" xfId="0" applyFont="1" applyFill="1" applyBorder="1" applyAlignment="1">
      <alignment horizontal="center"/>
    </xf>
    <xf numFmtId="164" fontId="2" fillId="33" borderId="10" xfId="0" applyNumberFormat="1" applyFont="1" applyFill="1" applyBorder="1" applyAlignment="1">
      <alignment horizontal="center"/>
    </xf>
    <xf numFmtId="164" fontId="2" fillId="33" borderId="32" xfId="0" applyNumberFormat="1" applyFont="1" applyFill="1" applyBorder="1" applyAlignment="1">
      <alignment horizontal="center"/>
    </xf>
    <xf numFmtId="0" fontId="2" fillId="0" borderId="10" xfId="0" applyFont="1"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14" fillId="0" borderId="35" xfId="0" applyNumberFormat="1" applyFont="1" applyBorder="1" applyAlignment="1">
      <alignment horizontal="center" wrapText="1"/>
    </xf>
    <xf numFmtId="0" fontId="2" fillId="0" borderId="10" xfId="0" applyFont="1" applyBorder="1" applyAlignment="1">
      <alignment horizontal="center" vertical="top" wrapText="1"/>
    </xf>
    <xf numFmtId="0" fontId="0" fillId="0" borderId="34" xfId="0" applyBorder="1" applyAlignment="1">
      <alignment/>
    </xf>
    <xf numFmtId="0" fontId="0" fillId="0" borderId="32" xfId="0" applyBorder="1" applyAlignment="1">
      <alignment/>
    </xf>
    <xf numFmtId="0" fontId="0" fillId="0" borderId="10" xfId="0" applyFont="1" applyBorder="1" applyAlignment="1">
      <alignment horizontal="center"/>
    </xf>
    <xf numFmtId="0" fontId="15" fillId="0" borderId="36" xfId="0" applyNumberFormat="1" applyFont="1" applyBorder="1" applyAlignment="1">
      <alignment horizontal="center" wrapText="1"/>
    </xf>
    <xf numFmtId="0" fontId="15" fillId="0" borderId="21" xfId="0" applyNumberFormat="1" applyFont="1" applyBorder="1" applyAlignment="1">
      <alignment horizontal="center" wrapText="1"/>
    </xf>
    <xf numFmtId="0" fontId="15" fillId="0" borderId="37" xfId="0" applyFont="1" applyBorder="1" applyAlignment="1">
      <alignment horizontal="center" wrapText="1"/>
    </xf>
    <xf numFmtId="0" fontId="15" fillId="0" borderId="18" xfId="0" applyFont="1" applyBorder="1" applyAlignment="1">
      <alignment horizontal="center" wrapText="1"/>
    </xf>
    <xf numFmtId="0" fontId="15" fillId="0" borderId="38" xfId="0" applyFont="1" applyBorder="1" applyAlignment="1">
      <alignment horizontal="center" wrapText="1"/>
    </xf>
    <xf numFmtId="0" fontId="15" fillId="0" borderId="33" xfId="0" applyFont="1" applyBorder="1" applyAlignment="1">
      <alignment horizontal="center" wrapText="1"/>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0" fillId="0" borderId="0" xfId="0" applyAlignment="1">
      <alignment/>
    </xf>
    <xf numFmtId="0" fontId="2" fillId="0" borderId="0" xfId="0" applyFont="1" applyBorder="1" applyAlignment="1">
      <alignment vertical="top" wrapText="1"/>
    </xf>
    <xf numFmtId="0" fontId="0" fillId="0" borderId="0" xfId="0" applyBorder="1" applyAlignment="1">
      <alignment vertical="top" wrapText="1"/>
    </xf>
    <xf numFmtId="0" fontId="2" fillId="0" borderId="0" xfId="0" applyFont="1" applyAlignment="1">
      <alignment vertical="top" wrapText="1"/>
    </xf>
    <xf numFmtId="0" fontId="2" fillId="33" borderId="0" xfId="0" applyFont="1" applyFill="1" applyBorder="1" applyAlignment="1">
      <alignment horizontal="left" vertical="top" wrapText="1"/>
    </xf>
    <xf numFmtId="0" fontId="0" fillId="0" borderId="0" xfId="0" applyBorder="1" applyAlignment="1">
      <alignment/>
    </xf>
    <xf numFmtId="0" fontId="10"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2:O32"/>
  <sheetViews>
    <sheetView tabSelected="1" zoomScalePageLayoutView="0" workbookViewId="0" topLeftCell="A1">
      <pane ySplit="9" topLeftCell="A10" activePane="bottomLeft" state="frozen"/>
      <selection pane="topLeft" activeCell="A1" sqref="A1"/>
      <selection pane="bottomLeft" activeCell="B10" sqref="B10"/>
    </sheetView>
  </sheetViews>
  <sheetFormatPr defaultColWidth="9.140625" defaultRowHeight="12.75"/>
  <cols>
    <col min="1" max="1" width="6.00390625" style="0" bestFit="1" customWidth="1"/>
    <col min="2" max="2" width="21.421875" style="0" customWidth="1"/>
    <col min="3" max="3" width="8.28125" style="0" customWidth="1"/>
    <col min="4" max="5" width="7.57421875" style="0" bestFit="1" customWidth="1"/>
    <col min="7" max="7" width="9.8515625" style="0" bestFit="1" customWidth="1"/>
    <col min="10" max="10" width="13.421875" style="0" bestFit="1" customWidth="1"/>
    <col min="11" max="11" width="12.00390625" style="0" bestFit="1" customWidth="1"/>
    <col min="12" max="12" width="10.8515625" style="0" customWidth="1"/>
    <col min="14" max="15" width="10.00390625" style="0" customWidth="1"/>
  </cols>
  <sheetData>
    <row r="2" ht="13.5" thickBot="1">
      <c r="H2" s="63" t="s">
        <v>282</v>
      </c>
    </row>
    <row r="3" spans="2:6" ht="13.5" thickBot="1">
      <c r="B3" s="78" t="s">
        <v>101</v>
      </c>
      <c r="C3" s="79"/>
      <c r="D3" s="79"/>
      <c r="E3" s="79"/>
      <c r="F3" s="80"/>
    </row>
    <row r="4" spans="2:6" ht="13.5" thickBot="1">
      <c r="B4" s="78" t="s">
        <v>102</v>
      </c>
      <c r="C4" s="79"/>
      <c r="D4" s="79"/>
      <c r="E4" s="79"/>
      <c r="F4" s="80"/>
    </row>
    <row r="5" spans="2:6" ht="13.5" thickBot="1">
      <c r="B5" s="78" t="s">
        <v>278</v>
      </c>
      <c r="C5" s="79"/>
      <c r="D5" s="79"/>
      <c r="E5" s="79"/>
      <c r="F5" s="80"/>
    </row>
    <row r="7" ht="13.5" thickBot="1"/>
    <row r="8" spans="1:15" ht="13.5" thickBot="1">
      <c r="A8" s="1" t="s">
        <v>0</v>
      </c>
      <c r="B8" s="1" t="s">
        <v>1</v>
      </c>
      <c r="C8" s="61" t="s">
        <v>2</v>
      </c>
      <c r="D8" s="61" t="s">
        <v>3</v>
      </c>
      <c r="E8" s="61" t="s">
        <v>4</v>
      </c>
      <c r="F8" s="61" t="s">
        <v>5</v>
      </c>
      <c r="G8" s="61" t="s">
        <v>6</v>
      </c>
      <c r="H8" s="61" t="s">
        <v>7</v>
      </c>
      <c r="I8" s="61" t="s">
        <v>8</v>
      </c>
      <c r="J8" s="61" t="s">
        <v>9</v>
      </c>
      <c r="K8" s="61" t="s">
        <v>10</v>
      </c>
      <c r="L8" s="61" t="s">
        <v>11</v>
      </c>
      <c r="M8" s="61" t="s">
        <v>12</v>
      </c>
      <c r="N8" s="61" t="s">
        <v>13</v>
      </c>
      <c r="O8" s="60" t="s">
        <v>279</v>
      </c>
    </row>
    <row r="9" spans="1:15" s="2" customFormat="1" ht="108.75" thickBot="1">
      <c r="A9" s="14" t="s">
        <v>15</v>
      </c>
      <c r="B9" s="14" t="s">
        <v>14</v>
      </c>
      <c r="C9" s="14" t="s">
        <v>18</v>
      </c>
      <c r="D9" s="14" t="s">
        <v>33</v>
      </c>
      <c r="E9" s="14" t="s">
        <v>19</v>
      </c>
      <c r="F9" s="14" t="s">
        <v>34</v>
      </c>
      <c r="G9" s="14" t="s">
        <v>20</v>
      </c>
      <c r="H9" s="14" t="s">
        <v>35</v>
      </c>
      <c r="I9" s="14" t="s">
        <v>21</v>
      </c>
      <c r="J9" s="14" t="s">
        <v>22</v>
      </c>
      <c r="K9" s="14" t="s">
        <v>23</v>
      </c>
      <c r="L9" s="14" t="s">
        <v>41</v>
      </c>
      <c r="M9" s="14" t="s">
        <v>24</v>
      </c>
      <c r="N9" s="14" t="s">
        <v>280</v>
      </c>
      <c r="O9" s="14" t="s">
        <v>25</v>
      </c>
    </row>
    <row r="10" spans="1:15" ht="12.75" customHeight="1">
      <c r="A10" s="54"/>
      <c r="B10" s="54"/>
      <c r="C10" s="65"/>
      <c r="D10" s="62">
        <f>IF(ISNA(VLOOKUP(B10,Definitions!$B$4:$E$227,3,FALSE)),0,VLOOKUP(B10,Definitions!$B$4:$D$227,3,FALSE))</f>
        <v>0</v>
      </c>
      <c r="E10" s="68">
        <f>ROUND(D10*C10,0)</f>
        <v>0</v>
      </c>
      <c r="F10" s="62">
        <f>IF(ISNA(VLOOKUP(B10,Definitions!$B$4:$E$227,4,FALSE)),0,VLOOKUP(B10,Definitions!$B$4:$E$227,4,FALSE))</f>
        <v>0</v>
      </c>
      <c r="G10" s="68">
        <f>ROUNDUP(F10*C10/1000,0)</f>
        <v>0</v>
      </c>
      <c r="H10" s="62">
        <f>IF(ISNA(VLOOKUP(B10,Definitions!$B$4:$D$227,2,FALSE)),0,VLOOKUP(B10,Definitions!$B$4:$D$227,2,FALSE))</f>
        <v>0</v>
      </c>
      <c r="I10" s="68">
        <f>H10*G10</f>
        <v>0</v>
      </c>
      <c r="J10" s="68">
        <f>I10+E10</f>
        <v>0</v>
      </c>
      <c r="K10" s="13">
        <v>0.8</v>
      </c>
      <c r="L10" s="68">
        <f>ROUNDUP(J10/K10,0)</f>
        <v>0</v>
      </c>
      <c r="M10" s="70">
        <v>0.0001</v>
      </c>
      <c r="N10" s="70">
        <v>0.0001</v>
      </c>
      <c r="O10" s="71">
        <f>L10/(M10+N10)</f>
        <v>0</v>
      </c>
    </row>
    <row r="11" spans="1:15" ht="12.75">
      <c r="A11" s="7"/>
      <c r="B11" s="7"/>
      <c r="C11" s="66"/>
      <c r="D11" s="54">
        <v>0</v>
      </c>
      <c r="E11" s="67">
        <f>ROUND(D11*C11,0)</f>
        <v>0</v>
      </c>
      <c r="F11" s="54">
        <v>0</v>
      </c>
      <c r="G11" s="67">
        <f>ROUNDUP(F11*C11/1000,0)</f>
        <v>0</v>
      </c>
      <c r="H11" s="54">
        <v>0</v>
      </c>
      <c r="I11" s="67">
        <f>H11*G11</f>
        <v>0</v>
      </c>
      <c r="J11" s="67">
        <f>I11+E11</f>
        <v>0</v>
      </c>
      <c r="K11" s="53">
        <v>0.8</v>
      </c>
      <c r="L11" s="67">
        <f>ROUNDUP(J11/K11,0)</f>
        <v>0</v>
      </c>
      <c r="M11" s="72">
        <v>0.0001</v>
      </c>
      <c r="N11" s="72">
        <v>0.0001</v>
      </c>
      <c r="O11" s="71">
        <f>L11/(M11+N11)</f>
        <v>0</v>
      </c>
    </row>
    <row r="12" spans="1:15" ht="12.75">
      <c r="A12" s="7"/>
      <c r="B12" s="7"/>
      <c r="C12" s="66"/>
      <c r="D12" s="62">
        <f>IF(ISNA(VLOOKUP(B12,Definitions!$B$4:$E$227,3,FALSE)),0,VLOOKUP(B12,Definitions!$B$4:$D$227,3,FALSE))</f>
        <v>0</v>
      </c>
      <c r="E12" s="67">
        <f>ROUND(D12*C12,0)</f>
        <v>0</v>
      </c>
      <c r="F12" s="13"/>
      <c r="G12" s="7"/>
      <c r="H12" s="62">
        <f>IF(ISNA(VLOOKUP(B12,Definitions!$B$4:$D$227,2,FALSE)),0,VLOOKUP(B12,Definitions!$B$4:$D$227,2,FALSE))</f>
        <v>0</v>
      </c>
      <c r="I12" s="67">
        <f>H12*G12</f>
        <v>0</v>
      </c>
      <c r="J12" s="67">
        <f>I12+E12</f>
        <v>0</v>
      </c>
      <c r="K12" s="13">
        <v>0.8</v>
      </c>
      <c r="L12" s="67">
        <f>ROUNDUP(J12/K12,0)</f>
        <v>0</v>
      </c>
      <c r="M12" s="72">
        <v>0.0001</v>
      </c>
      <c r="N12" s="72">
        <v>0.0001</v>
      </c>
      <c r="O12" s="71">
        <f>L12/(M12+N12)</f>
        <v>0</v>
      </c>
    </row>
    <row r="13" spans="1:15" ht="12.75">
      <c r="A13" s="67" t="s">
        <v>16</v>
      </c>
      <c r="B13" s="67"/>
      <c r="C13" s="67">
        <f>SUM(C10:INDEX(C:C,ROW()-1))</f>
        <v>0</v>
      </c>
      <c r="D13" s="67"/>
      <c r="E13" s="67">
        <f>SUM(E10:INDEX(E:E,ROW()-1))</f>
        <v>0</v>
      </c>
      <c r="F13" s="67"/>
      <c r="G13" s="67">
        <f>SUM(G10:INDEX(G:G,ROW()-1))</f>
        <v>0</v>
      </c>
      <c r="H13" s="67"/>
      <c r="I13" s="67">
        <f>SUM(I10:INDEX(I:I,ROW()-1))</f>
        <v>0</v>
      </c>
      <c r="J13" s="67">
        <f>SUM(J10:INDEX(J:J,ROW()-1))</f>
        <v>0</v>
      </c>
      <c r="K13" s="67"/>
      <c r="L13" s="67">
        <f>SUM(L10:INDEX(L:L,ROW()-1))</f>
        <v>0</v>
      </c>
      <c r="M13" s="73">
        <f>SUM(M10:INDEX(M:M,ROW()-1))</f>
        <v>0.00030000000000000003</v>
      </c>
      <c r="N13" s="73">
        <f>SUM(N10:INDEX(N:N,ROW()-1))</f>
        <v>0.00030000000000000003</v>
      </c>
      <c r="O13" s="74">
        <f>LARGE(O10:INDEX(O:O,ROW()-1),1)</f>
        <v>0</v>
      </c>
    </row>
    <row r="14" spans="1:10" ht="13.5" customHeight="1" thickBot="1">
      <c r="A14" s="10"/>
      <c r="B14" s="10"/>
      <c r="C14" s="10"/>
      <c r="D14" s="10"/>
      <c r="I14" s="69"/>
      <c r="J14" s="69"/>
    </row>
    <row r="15" spans="1:15" ht="16.5" thickBot="1">
      <c r="A15" s="88" t="s">
        <v>281</v>
      </c>
      <c r="B15" s="88"/>
      <c r="C15" s="88"/>
      <c r="D15" s="88"/>
      <c r="F15" s="89" t="s">
        <v>31</v>
      </c>
      <c r="G15" s="90"/>
      <c r="H15" s="90"/>
      <c r="I15" s="90"/>
      <c r="O15" s="75" t="s">
        <v>44</v>
      </c>
    </row>
    <row r="16" spans="1:15" ht="13.5" thickBot="1">
      <c r="A16" s="10"/>
      <c r="B16" s="10"/>
      <c r="C16" s="10"/>
      <c r="D16" s="10"/>
      <c r="F16" s="90"/>
      <c r="G16" s="90"/>
      <c r="H16" s="90"/>
      <c r="I16" s="90"/>
      <c r="J16" s="90" t="s">
        <v>29</v>
      </c>
      <c r="K16" s="90"/>
      <c r="L16" s="90"/>
      <c r="M16" s="90"/>
      <c r="O16" s="76">
        <f>IF(ISNA(VLOOKUP(Worksheet!O13,Definitions!G15:H156,2)),1,VLOOKUP(Worksheet!O13,Definitions!G15:H156,2))</f>
        <v>1</v>
      </c>
    </row>
    <row r="17" spans="1:14" ht="13.5" thickBot="1">
      <c r="A17" s="10"/>
      <c r="B17" s="82" t="s">
        <v>43</v>
      </c>
      <c r="C17" s="83"/>
      <c r="D17" s="10"/>
      <c r="N17" s="9"/>
    </row>
    <row r="18" spans="2:12" ht="13.5" customHeight="1" thickBot="1">
      <c r="B18" s="84"/>
      <c r="C18" s="85"/>
      <c r="G18" s="97" t="e">
        <f>C24/G13</f>
        <v>#DIV/0!</v>
      </c>
      <c r="H18" s="98"/>
      <c r="K18" s="95" t="e">
        <f>ROUNDUP(G24/O16,0)</f>
        <v>#DIV/0!</v>
      </c>
      <c r="L18" s="96"/>
    </row>
    <row r="19" spans="2:3" ht="12.75">
      <c r="B19" s="84"/>
      <c r="C19" s="85"/>
    </row>
    <row r="20" spans="2:9" ht="13.5" thickBot="1">
      <c r="B20" s="86"/>
      <c r="C20" s="87"/>
      <c r="F20" s="89" t="s">
        <v>32</v>
      </c>
      <c r="G20" s="90"/>
      <c r="H20" s="90"/>
      <c r="I20" s="90"/>
    </row>
    <row r="21" spans="6:9" ht="12.75">
      <c r="F21" s="90"/>
      <c r="G21" s="90"/>
      <c r="H21" s="90"/>
      <c r="I21" s="90"/>
    </row>
    <row r="22" spans="2:13" ht="12.75">
      <c r="B22" s="81" t="s">
        <v>30</v>
      </c>
      <c r="C22" s="81"/>
      <c r="D22" s="12"/>
      <c r="F22" s="90"/>
      <c r="G22" s="90"/>
      <c r="H22" s="90"/>
      <c r="I22" s="90"/>
      <c r="J22" s="90" t="s">
        <v>40</v>
      </c>
      <c r="K22" s="90"/>
      <c r="L22" s="90"/>
      <c r="M22" s="90"/>
    </row>
    <row r="23" ht="13.5" thickBot="1">
      <c r="D23" s="11"/>
    </row>
    <row r="24" spans="2:12" ht="13.5" thickBot="1">
      <c r="B24" s="75" t="s">
        <v>42</v>
      </c>
      <c r="C24" s="77">
        <f>G13</f>
        <v>0</v>
      </c>
      <c r="D24" s="11"/>
      <c r="G24" s="91" t="e">
        <f>ROUNDUP(G18*I13+E13,0)</f>
        <v>#DIV/0!</v>
      </c>
      <c r="H24" s="92"/>
      <c r="K24" s="93" t="e">
        <f>(K18/M13)</f>
        <v>#DIV/0!</v>
      </c>
      <c r="L24" s="94"/>
    </row>
    <row r="25" ht="12.75">
      <c r="D25" s="11"/>
    </row>
    <row r="32" ht="12.75">
      <c r="B32" s="8"/>
    </row>
  </sheetData>
  <sheetProtection password="E0AF" sheet="1" objects="1" scenarios="1" selectLockedCells="1"/>
  <mergeCells count="14">
    <mergeCell ref="G24:H24"/>
    <mergeCell ref="J22:M22"/>
    <mergeCell ref="K24:L24"/>
    <mergeCell ref="J16:M16"/>
    <mergeCell ref="K18:L18"/>
    <mergeCell ref="F15:I16"/>
    <mergeCell ref="G18:H18"/>
    <mergeCell ref="B3:F3"/>
    <mergeCell ref="B4:F4"/>
    <mergeCell ref="B5:F5"/>
    <mergeCell ref="B22:C22"/>
    <mergeCell ref="B17:C20"/>
    <mergeCell ref="A15:D15"/>
    <mergeCell ref="F20:I22"/>
  </mergeCells>
  <dataValidations count="4">
    <dataValidation type="list" allowBlank="1" showInputMessage="1" showErrorMessage="1" sqref="D11">
      <formula1>Ra</formula1>
    </dataValidation>
    <dataValidation type="list" allowBlank="1" showInputMessage="1" showErrorMessage="1" sqref="F11">
      <formula1>Ol</formula1>
    </dataValidation>
    <dataValidation type="list" allowBlank="1" showInputMessage="1" showErrorMessage="1" sqref="H11">
      <formula1>Rp</formula1>
    </dataValidation>
    <dataValidation type="list" allowBlank="1" showInputMessage="1" showErrorMessage="1" sqref="K10:K12">
      <formula1>Ez</formula1>
    </dataValidation>
  </dataValidations>
  <printOptions/>
  <pageMargins left="0.75" right="0.75" top="1" bottom="1" header="0.5" footer="0.5"/>
  <pageSetup horizontalDpi="600" verticalDpi="600" orientation="landscape" paperSize="5" r:id="rId3"/>
  <legacyDrawing r:id="rId2"/>
</worksheet>
</file>

<file path=xl/worksheets/sheet2.xml><?xml version="1.0" encoding="utf-8"?>
<worksheet xmlns="http://schemas.openxmlformats.org/spreadsheetml/2006/main" xmlns:r="http://schemas.openxmlformats.org/officeDocument/2006/relationships">
  <sheetPr codeName="Sheet2"/>
  <dimension ref="A1:N380"/>
  <sheetViews>
    <sheetView zoomScalePageLayoutView="0" workbookViewId="0" topLeftCell="A2">
      <selection activeCell="A24" sqref="A24"/>
    </sheetView>
  </sheetViews>
  <sheetFormatPr defaultColWidth="9.140625" defaultRowHeight="12.75"/>
  <cols>
    <col min="1" max="1" width="24.8515625" style="0" customWidth="1"/>
    <col min="2" max="2" width="22.00390625" style="0" customWidth="1"/>
    <col min="7" max="7" width="10.57421875" style="0" customWidth="1"/>
  </cols>
  <sheetData>
    <row r="1" spans="1:6" ht="16.5" thickBot="1">
      <c r="A1" s="16"/>
      <c r="B1" s="102" t="s">
        <v>300</v>
      </c>
      <c r="C1" s="102"/>
      <c r="D1" s="102"/>
      <c r="E1" s="102"/>
      <c r="F1" s="17"/>
    </row>
    <row r="2" spans="2:14" ht="13.5" thickBot="1">
      <c r="B2" s="107" t="s">
        <v>45</v>
      </c>
      <c r="C2" s="109" t="s">
        <v>99</v>
      </c>
      <c r="D2" s="109" t="s">
        <v>100</v>
      </c>
      <c r="E2" s="111" t="s">
        <v>46</v>
      </c>
      <c r="F2" s="29"/>
      <c r="G2" s="103" t="s">
        <v>36</v>
      </c>
      <c r="H2" s="104"/>
      <c r="I2" s="104"/>
      <c r="J2" s="104"/>
      <c r="K2" s="104"/>
      <c r="L2" s="104"/>
      <c r="M2" s="105"/>
      <c r="N2" s="31"/>
    </row>
    <row r="3" spans="2:6" ht="13.5" thickBot="1">
      <c r="B3" s="108"/>
      <c r="C3" s="110"/>
      <c r="D3" s="110"/>
      <c r="E3" s="112"/>
      <c r="F3" s="29"/>
    </row>
    <row r="4" spans="1:8" ht="12.75">
      <c r="A4" s="8" t="s">
        <v>105</v>
      </c>
      <c r="B4" s="24" t="s">
        <v>58</v>
      </c>
      <c r="C4" s="18">
        <v>5</v>
      </c>
      <c r="D4" s="18">
        <v>0.12</v>
      </c>
      <c r="E4" s="19">
        <v>25</v>
      </c>
      <c r="F4" s="28"/>
      <c r="G4" s="55">
        <v>1</v>
      </c>
      <c r="H4" t="s">
        <v>26</v>
      </c>
    </row>
    <row r="5" spans="2:8" ht="12.75">
      <c r="B5" s="25" t="s">
        <v>54</v>
      </c>
      <c r="C5" s="20">
        <v>7.5</v>
      </c>
      <c r="D5" s="20">
        <v>0.06</v>
      </c>
      <c r="E5" s="21">
        <v>50</v>
      </c>
      <c r="F5" s="28"/>
      <c r="G5" s="56">
        <v>0.8</v>
      </c>
      <c r="H5" t="s">
        <v>27</v>
      </c>
    </row>
    <row r="6" spans="2:8" ht="12.75">
      <c r="B6" s="25" t="s">
        <v>149</v>
      </c>
      <c r="C6" s="20">
        <v>7.5</v>
      </c>
      <c r="D6" s="20">
        <v>0.06</v>
      </c>
      <c r="E6" s="21">
        <v>50</v>
      </c>
      <c r="F6" s="28"/>
      <c r="G6" s="57">
        <v>0.7</v>
      </c>
      <c r="H6" t="s">
        <v>17</v>
      </c>
    </row>
    <row r="7" spans="2:8" ht="13.5" thickBot="1">
      <c r="B7" s="25" t="s">
        <v>118</v>
      </c>
      <c r="C7" s="20">
        <v>7.5</v>
      </c>
      <c r="D7" s="20">
        <v>0.06</v>
      </c>
      <c r="E7" s="21">
        <v>50</v>
      </c>
      <c r="F7" s="28"/>
      <c r="G7" s="58">
        <v>0.5</v>
      </c>
      <c r="H7" s="6" t="s">
        <v>38</v>
      </c>
    </row>
    <row r="8" spans="2:6" ht="12.75">
      <c r="B8" s="25" t="s">
        <v>147</v>
      </c>
      <c r="C8" s="20">
        <v>5</v>
      </c>
      <c r="D8" s="20">
        <v>0.06</v>
      </c>
      <c r="E8" s="21">
        <v>30</v>
      </c>
      <c r="F8" s="28"/>
    </row>
    <row r="9" spans="2:6" ht="13.5" thickBot="1">
      <c r="B9" s="25" t="s">
        <v>107</v>
      </c>
      <c r="C9" s="20">
        <v>5</v>
      </c>
      <c r="D9" s="20">
        <v>0.06</v>
      </c>
      <c r="E9" s="21">
        <v>30</v>
      </c>
      <c r="F9" s="28"/>
    </row>
    <row r="10" spans="2:14" ht="13.5" thickBot="1">
      <c r="B10" s="25" t="s">
        <v>106</v>
      </c>
      <c r="C10" s="20">
        <v>5</v>
      </c>
      <c r="D10" s="20">
        <v>0.06</v>
      </c>
      <c r="E10" s="21">
        <v>15</v>
      </c>
      <c r="F10" s="28"/>
      <c r="G10" s="103" t="s">
        <v>37</v>
      </c>
      <c r="H10" s="104"/>
      <c r="I10" s="104"/>
      <c r="J10" s="104"/>
      <c r="K10" s="104"/>
      <c r="L10" s="104"/>
      <c r="M10" s="105"/>
      <c r="N10" s="31"/>
    </row>
    <row r="11" spans="2:14" ht="16.5" thickBot="1">
      <c r="B11" s="25" t="s">
        <v>96</v>
      </c>
      <c r="C11" s="20">
        <v>7.5</v>
      </c>
      <c r="D11" s="20">
        <v>0.06</v>
      </c>
      <c r="E11" s="21">
        <v>50</v>
      </c>
      <c r="F11" s="28"/>
      <c r="G11" s="106" t="s">
        <v>39</v>
      </c>
      <c r="H11" s="104"/>
      <c r="I11" s="104"/>
      <c r="J11" s="104"/>
      <c r="K11" s="104"/>
      <c r="L11" s="104"/>
      <c r="M11" s="105"/>
      <c r="N11" s="31"/>
    </row>
    <row r="12" spans="2:6" ht="13.5" thickBot="1">
      <c r="B12" s="25" t="s">
        <v>148</v>
      </c>
      <c r="C12" s="20">
        <v>7.5</v>
      </c>
      <c r="D12" s="20">
        <v>0.06</v>
      </c>
      <c r="E12" s="21">
        <v>50</v>
      </c>
      <c r="F12" s="28"/>
    </row>
    <row r="13" spans="1:14" ht="16.5" thickBot="1">
      <c r="A13" s="16"/>
      <c r="B13" s="25" t="s">
        <v>119</v>
      </c>
      <c r="C13" s="20">
        <v>7.5</v>
      </c>
      <c r="D13" s="20">
        <v>0.06</v>
      </c>
      <c r="E13" s="21">
        <v>50</v>
      </c>
      <c r="F13" s="28"/>
      <c r="G13" s="35" t="s">
        <v>28</v>
      </c>
      <c r="H13" s="44" t="s">
        <v>273</v>
      </c>
      <c r="J13" s="51"/>
      <c r="K13" s="59"/>
      <c r="L13" s="59"/>
      <c r="M13" s="59"/>
      <c r="N13" s="59"/>
    </row>
    <row r="14" spans="1:14" ht="13.5" thickBot="1">
      <c r="A14" s="23" t="s">
        <v>108</v>
      </c>
      <c r="B14" s="25" t="s">
        <v>104</v>
      </c>
      <c r="C14" s="20">
        <v>15</v>
      </c>
      <c r="D14" s="20">
        <v>0</v>
      </c>
      <c r="E14" s="21">
        <v>20</v>
      </c>
      <c r="F14" s="28"/>
      <c r="G14" s="36"/>
      <c r="H14" s="37"/>
      <c r="J14" s="99" t="s">
        <v>277</v>
      </c>
      <c r="K14" s="100"/>
      <c r="L14" s="100"/>
      <c r="M14" s="100"/>
      <c r="N14" s="101"/>
    </row>
    <row r="15" spans="1:14" ht="13.5" thickBot="1">
      <c r="A15" s="16"/>
      <c r="B15" s="25" t="s">
        <v>103</v>
      </c>
      <c r="C15" s="20">
        <v>7.5</v>
      </c>
      <c r="D15" s="20">
        <v>0.06</v>
      </c>
      <c r="E15" s="21">
        <v>20</v>
      </c>
      <c r="F15" s="28"/>
      <c r="G15" s="38">
        <v>0.05</v>
      </c>
      <c r="H15" s="37">
        <v>1</v>
      </c>
      <c r="J15" s="9"/>
      <c r="L15" s="9"/>
      <c r="N15" s="9"/>
    </row>
    <row r="16" spans="2:14" ht="12.75">
      <c r="B16" s="25" t="s">
        <v>158</v>
      </c>
      <c r="C16" s="20">
        <v>30</v>
      </c>
      <c r="D16" s="20">
        <v>0</v>
      </c>
      <c r="E16" s="21">
        <v>30</v>
      </c>
      <c r="F16" s="28"/>
      <c r="G16" s="38">
        <v>0.06</v>
      </c>
      <c r="H16" s="37">
        <v>1</v>
      </c>
      <c r="J16" s="47" t="s">
        <v>275</v>
      </c>
      <c r="L16" s="47" t="s">
        <v>276</v>
      </c>
      <c r="N16" s="47" t="s">
        <v>274</v>
      </c>
    </row>
    <row r="17" spans="2:14" ht="12.75">
      <c r="B17" s="25" t="s">
        <v>268</v>
      </c>
      <c r="C17" s="20">
        <v>25</v>
      </c>
      <c r="D17" s="20">
        <v>0</v>
      </c>
      <c r="E17" s="21">
        <v>10</v>
      </c>
      <c r="F17" s="28"/>
      <c r="G17" s="38">
        <v>0.07</v>
      </c>
      <c r="H17" s="37">
        <v>1</v>
      </c>
      <c r="J17" s="49">
        <v>0</v>
      </c>
      <c r="L17" s="49">
        <v>0</v>
      </c>
      <c r="N17" s="48">
        <v>0</v>
      </c>
    </row>
    <row r="18" spans="2:14" ht="12.75">
      <c r="B18" s="25" t="s">
        <v>109</v>
      </c>
      <c r="C18" s="20">
        <v>7.5</v>
      </c>
      <c r="D18" s="20">
        <v>0.12</v>
      </c>
      <c r="E18" s="21">
        <v>30</v>
      </c>
      <c r="F18" s="28"/>
      <c r="G18" s="38">
        <v>0.08</v>
      </c>
      <c r="H18" s="37">
        <v>1</v>
      </c>
      <c r="J18" s="49">
        <v>4</v>
      </c>
      <c r="L18" s="49">
        <v>5</v>
      </c>
      <c r="N18" s="48">
        <v>0.06</v>
      </c>
    </row>
    <row r="19" spans="1:14" ht="12.75">
      <c r="A19" s="8" t="s">
        <v>110</v>
      </c>
      <c r="B19" s="25" t="s">
        <v>117</v>
      </c>
      <c r="C19" s="20">
        <v>10</v>
      </c>
      <c r="D19" s="20">
        <v>0.18</v>
      </c>
      <c r="E19" s="21">
        <v>20</v>
      </c>
      <c r="F19" s="28"/>
      <c r="G19" s="38">
        <v>0.09</v>
      </c>
      <c r="H19" s="37">
        <v>1</v>
      </c>
      <c r="J19" s="49">
        <v>5</v>
      </c>
      <c r="L19" s="49">
        <v>7.5</v>
      </c>
      <c r="N19" s="48">
        <v>0.12</v>
      </c>
    </row>
    <row r="20" spans="2:14" ht="12.75">
      <c r="B20" s="25" t="s">
        <v>155</v>
      </c>
      <c r="C20" s="20">
        <v>10</v>
      </c>
      <c r="D20" s="20">
        <v>0.18</v>
      </c>
      <c r="E20" s="21">
        <v>20</v>
      </c>
      <c r="F20" s="28"/>
      <c r="G20" s="38">
        <v>0.1</v>
      </c>
      <c r="H20" s="37">
        <v>1</v>
      </c>
      <c r="J20" s="49">
        <v>8</v>
      </c>
      <c r="L20" s="49">
        <v>10</v>
      </c>
      <c r="N20" s="48">
        <v>0.18</v>
      </c>
    </row>
    <row r="21" spans="2:14" ht="12.75">
      <c r="B21" s="25" t="s">
        <v>122</v>
      </c>
      <c r="C21" s="20">
        <v>10</v>
      </c>
      <c r="D21" s="20">
        <v>0.18</v>
      </c>
      <c r="E21" s="21">
        <v>20</v>
      </c>
      <c r="F21" s="28"/>
      <c r="G21" s="38">
        <v>0.11</v>
      </c>
      <c r="H21" s="37">
        <v>1</v>
      </c>
      <c r="J21" s="49">
        <v>10</v>
      </c>
      <c r="L21" s="49">
        <v>15</v>
      </c>
      <c r="N21" s="48">
        <v>0.3</v>
      </c>
    </row>
    <row r="22" spans="2:14" ht="13.5" thickBot="1">
      <c r="B22" s="25" t="s">
        <v>51</v>
      </c>
      <c r="C22" s="20">
        <v>5</v>
      </c>
      <c r="D22" s="20">
        <v>0.06</v>
      </c>
      <c r="E22" s="21">
        <v>150</v>
      </c>
      <c r="F22" s="28"/>
      <c r="G22" s="38">
        <v>0.12</v>
      </c>
      <c r="H22" s="37">
        <v>1</v>
      </c>
      <c r="J22" s="49">
        <v>15</v>
      </c>
      <c r="L22" s="49">
        <v>20</v>
      </c>
      <c r="N22" s="52">
        <v>0.48</v>
      </c>
    </row>
    <row r="23" spans="2:12" ht="12.75">
      <c r="B23" s="25" t="s">
        <v>59</v>
      </c>
      <c r="C23" s="20">
        <v>10</v>
      </c>
      <c r="D23" s="20">
        <v>0.18</v>
      </c>
      <c r="E23" s="21">
        <v>25</v>
      </c>
      <c r="F23" s="28"/>
      <c r="G23" s="38">
        <v>0.13</v>
      </c>
      <c r="H23" s="37">
        <v>1</v>
      </c>
      <c r="J23" s="49">
        <v>20</v>
      </c>
      <c r="L23" s="49">
        <v>25</v>
      </c>
    </row>
    <row r="24" spans="2:12" ht="12.75">
      <c r="B24" s="25" t="s">
        <v>124</v>
      </c>
      <c r="C24" s="20">
        <v>10</v>
      </c>
      <c r="D24" s="20">
        <v>0.18</v>
      </c>
      <c r="E24" s="21">
        <v>25</v>
      </c>
      <c r="F24" s="28"/>
      <c r="G24" s="38">
        <v>0.14</v>
      </c>
      <c r="H24" s="37">
        <v>1</v>
      </c>
      <c r="J24" s="49">
        <v>25</v>
      </c>
      <c r="L24" s="49">
        <v>30</v>
      </c>
    </row>
    <row r="25" spans="2:12" ht="13.5" thickBot="1">
      <c r="B25" s="25" t="s">
        <v>60</v>
      </c>
      <c r="C25" s="20">
        <v>10</v>
      </c>
      <c r="D25" s="20">
        <v>0.12</v>
      </c>
      <c r="E25" s="21">
        <v>35</v>
      </c>
      <c r="F25" s="28"/>
      <c r="G25" s="39">
        <v>0.15</v>
      </c>
      <c r="H25" s="40">
        <v>1</v>
      </c>
      <c r="J25" s="49">
        <v>30</v>
      </c>
      <c r="L25" s="50">
        <v>60</v>
      </c>
    </row>
    <row r="26" spans="2:10" ht="12.75">
      <c r="B26" s="25" t="s">
        <v>113</v>
      </c>
      <c r="C26" s="20">
        <v>10</v>
      </c>
      <c r="D26" s="20">
        <v>0.12</v>
      </c>
      <c r="E26" s="21">
        <v>25</v>
      </c>
      <c r="F26" s="28"/>
      <c r="G26" s="39">
        <v>0.155</v>
      </c>
      <c r="H26" s="40">
        <v>0.99</v>
      </c>
      <c r="J26" s="49">
        <v>35</v>
      </c>
    </row>
    <row r="27" spans="2:10" ht="12.75">
      <c r="B27" s="25" t="s">
        <v>114</v>
      </c>
      <c r="C27" s="20">
        <v>10</v>
      </c>
      <c r="D27" s="20">
        <v>0.12</v>
      </c>
      <c r="E27" s="21">
        <v>35</v>
      </c>
      <c r="F27" s="28"/>
      <c r="G27" s="41">
        <v>0.16</v>
      </c>
      <c r="H27" s="40">
        <v>0.99</v>
      </c>
      <c r="J27" s="49">
        <v>40</v>
      </c>
    </row>
    <row r="28" spans="2:10" ht="12.75">
      <c r="B28" s="25" t="s">
        <v>123</v>
      </c>
      <c r="C28" s="20">
        <v>10</v>
      </c>
      <c r="D28" s="20">
        <v>0.12</v>
      </c>
      <c r="E28" s="21">
        <v>25</v>
      </c>
      <c r="F28" s="28"/>
      <c r="G28" s="41">
        <v>0.165</v>
      </c>
      <c r="H28" s="40">
        <v>0.98</v>
      </c>
      <c r="J28" s="49">
        <v>50</v>
      </c>
    </row>
    <row r="29" spans="2:10" ht="12.75">
      <c r="B29" s="25" t="s">
        <v>65</v>
      </c>
      <c r="C29" s="20">
        <v>10</v>
      </c>
      <c r="D29" s="20">
        <v>0.06</v>
      </c>
      <c r="E29" s="21">
        <v>35</v>
      </c>
      <c r="F29" s="28"/>
      <c r="G29" s="41">
        <v>0.17</v>
      </c>
      <c r="H29" s="40">
        <v>0.98</v>
      </c>
      <c r="J29" s="49">
        <v>60</v>
      </c>
    </row>
    <row r="30" spans="2:10" ht="12.75">
      <c r="B30" s="25" t="s">
        <v>152</v>
      </c>
      <c r="C30" s="20">
        <v>10</v>
      </c>
      <c r="D30" s="20">
        <v>0.06</v>
      </c>
      <c r="E30" s="21">
        <v>35</v>
      </c>
      <c r="F30" s="28"/>
      <c r="G30" s="41">
        <v>0.175</v>
      </c>
      <c r="H30" s="40">
        <v>0.97</v>
      </c>
      <c r="J30" s="49">
        <v>65</v>
      </c>
    </row>
    <row r="31" spans="2:10" ht="12.75">
      <c r="B31" s="25" t="s">
        <v>151</v>
      </c>
      <c r="C31" s="20">
        <v>10</v>
      </c>
      <c r="D31" s="20">
        <v>0.06</v>
      </c>
      <c r="E31" s="21">
        <v>35</v>
      </c>
      <c r="F31" s="28"/>
      <c r="G31" s="41">
        <v>0.18</v>
      </c>
      <c r="H31" s="40">
        <v>0.97</v>
      </c>
      <c r="J31" s="49">
        <v>70</v>
      </c>
    </row>
    <row r="32" spans="2:10" ht="12.75">
      <c r="B32" s="25" t="s">
        <v>66</v>
      </c>
      <c r="C32" s="20">
        <v>10</v>
      </c>
      <c r="D32" s="20">
        <v>0.18</v>
      </c>
      <c r="E32" s="21">
        <v>25</v>
      </c>
      <c r="F32" s="28"/>
      <c r="G32" s="41">
        <v>0.185</v>
      </c>
      <c r="H32" s="40">
        <v>0.96</v>
      </c>
      <c r="J32" s="49">
        <v>100</v>
      </c>
    </row>
    <row r="33" spans="2:10" ht="12.75">
      <c r="B33" s="25" t="s">
        <v>115</v>
      </c>
      <c r="C33" s="20">
        <v>7.5</v>
      </c>
      <c r="D33" s="20">
        <v>0.06</v>
      </c>
      <c r="E33" s="21">
        <v>65</v>
      </c>
      <c r="F33" s="28"/>
      <c r="G33" s="41">
        <v>0.19</v>
      </c>
      <c r="H33" s="40">
        <v>0.96</v>
      </c>
      <c r="J33" s="49">
        <v>120</v>
      </c>
    </row>
    <row r="34" spans="2:10" ht="13.5" thickBot="1">
      <c r="B34" s="25" t="s">
        <v>116</v>
      </c>
      <c r="C34" s="20">
        <v>7.5</v>
      </c>
      <c r="D34" s="20">
        <v>0.06</v>
      </c>
      <c r="E34" s="21">
        <v>150</v>
      </c>
      <c r="F34" s="28"/>
      <c r="G34" s="41">
        <v>0.195</v>
      </c>
      <c r="H34" s="40">
        <v>0.95</v>
      </c>
      <c r="J34" s="50">
        <v>150</v>
      </c>
    </row>
    <row r="35" spans="2:8" ht="12.75">
      <c r="B35" s="25" t="s">
        <v>111</v>
      </c>
      <c r="C35" s="20">
        <v>10</v>
      </c>
      <c r="D35" s="20">
        <v>0.12</v>
      </c>
      <c r="E35" s="21">
        <v>25</v>
      </c>
      <c r="F35" s="28"/>
      <c r="G35" s="41">
        <v>0.2</v>
      </c>
      <c r="H35" s="40">
        <v>0.95</v>
      </c>
    </row>
    <row r="36" spans="2:8" ht="12.75">
      <c r="B36" s="25" t="s">
        <v>76</v>
      </c>
      <c r="C36" s="20">
        <v>10</v>
      </c>
      <c r="D36" s="20">
        <v>0.18</v>
      </c>
      <c r="E36" s="21">
        <v>20</v>
      </c>
      <c r="F36" s="28"/>
      <c r="G36" s="41">
        <v>0.205</v>
      </c>
      <c r="H36" s="40">
        <v>0.94</v>
      </c>
    </row>
    <row r="37" spans="2:8" ht="12.75">
      <c r="B37" s="25" t="s">
        <v>78</v>
      </c>
      <c r="C37" s="20">
        <v>10</v>
      </c>
      <c r="D37" s="20">
        <v>0.06</v>
      </c>
      <c r="E37" s="21">
        <v>35</v>
      </c>
      <c r="F37" s="28"/>
      <c r="G37" s="41">
        <v>0.21</v>
      </c>
      <c r="H37" s="40">
        <v>0.94</v>
      </c>
    </row>
    <row r="38" spans="2:8" ht="12.75">
      <c r="B38" s="25" t="s">
        <v>150</v>
      </c>
      <c r="C38" s="20">
        <v>10</v>
      </c>
      <c r="D38" s="20">
        <v>0.06</v>
      </c>
      <c r="E38" s="21">
        <v>35</v>
      </c>
      <c r="F38" s="28"/>
      <c r="G38" s="41">
        <v>0.215</v>
      </c>
      <c r="H38" s="40">
        <v>0.93</v>
      </c>
    </row>
    <row r="39" spans="2:8" ht="12.75">
      <c r="B39" s="25" t="s">
        <v>121</v>
      </c>
      <c r="C39" s="20">
        <v>10</v>
      </c>
      <c r="D39" s="20">
        <v>0.06</v>
      </c>
      <c r="E39" s="21">
        <v>35</v>
      </c>
      <c r="F39" s="28"/>
      <c r="G39" s="41">
        <v>0.22</v>
      </c>
      <c r="H39" s="40">
        <v>0.93</v>
      </c>
    </row>
    <row r="40" spans="2:8" ht="12.75">
      <c r="B40" s="25" t="s">
        <v>86</v>
      </c>
      <c r="C40" s="20">
        <v>10</v>
      </c>
      <c r="D40" s="20">
        <v>0.18</v>
      </c>
      <c r="E40" s="21">
        <v>25</v>
      </c>
      <c r="F40" s="28"/>
      <c r="G40" s="41">
        <v>0.225</v>
      </c>
      <c r="H40" s="40">
        <v>0.92</v>
      </c>
    </row>
    <row r="41" spans="2:8" ht="12.75">
      <c r="B41" s="25" t="s">
        <v>156</v>
      </c>
      <c r="C41" s="20">
        <v>10</v>
      </c>
      <c r="D41" s="20">
        <v>0.18</v>
      </c>
      <c r="E41" s="21">
        <v>20</v>
      </c>
      <c r="F41" s="28"/>
      <c r="G41" s="41">
        <v>0.23</v>
      </c>
      <c r="H41" s="40">
        <v>0.92</v>
      </c>
    </row>
    <row r="42" spans="2:8" ht="12.75">
      <c r="B42" s="25" t="s">
        <v>112</v>
      </c>
      <c r="C42" s="20">
        <v>60</v>
      </c>
      <c r="D42" s="20">
        <v>0</v>
      </c>
      <c r="E42" s="21">
        <v>70</v>
      </c>
      <c r="F42" s="28"/>
      <c r="G42" s="41">
        <v>0.235</v>
      </c>
      <c r="H42" s="40">
        <v>0.91</v>
      </c>
    </row>
    <row r="43" spans="2:8" ht="12.75">
      <c r="B43" s="25" t="s">
        <v>154</v>
      </c>
      <c r="C43" s="20">
        <v>60</v>
      </c>
      <c r="D43" s="20">
        <v>0</v>
      </c>
      <c r="E43" s="21">
        <v>70</v>
      </c>
      <c r="F43" s="28"/>
      <c r="G43" s="41">
        <v>0.24</v>
      </c>
      <c r="H43" s="40">
        <v>0.91</v>
      </c>
    </row>
    <row r="44" spans="2:8" ht="12.75">
      <c r="B44" s="25" t="s">
        <v>153</v>
      </c>
      <c r="C44" s="20">
        <v>60</v>
      </c>
      <c r="D44" s="20">
        <v>0</v>
      </c>
      <c r="E44" s="21">
        <v>70</v>
      </c>
      <c r="F44" s="28"/>
      <c r="G44" s="41">
        <v>0.245</v>
      </c>
      <c r="H44" s="40">
        <v>0.9</v>
      </c>
    </row>
    <row r="45" spans="2:8" ht="12.75">
      <c r="B45" s="25" t="s">
        <v>120</v>
      </c>
      <c r="C45" s="20">
        <v>10</v>
      </c>
      <c r="D45" s="20">
        <v>0.06</v>
      </c>
      <c r="E45" s="21">
        <v>35</v>
      </c>
      <c r="F45" s="28"/>
      <c r="G45" s="41">
        <v>0.25</v>
      </c>
      <c r="H45" s="40">
        <v>0.9</v>
      </c>
    </row>
    <row r="46" spans="2:8" ht="12.75">
      <c r="B46" s="25" t="s">
        <v>98</v>
      </c>
      <c r="C46" s="20">
        <v>10</v>
      </c>
      <c r="D46" s="20">
        <v>0.18</v>
      </c>
      <c r="E46" s="21">
        <v>20</v>
      </c>
      <c r="F46" s="28"/>
      <c r="G46" s="41">
        <v>0.255</v>
      </c>
      <c r="H46" s="40">
        <v>0.89</v>
      </c>
    </row>
    <row r="47" spans="1:8" ht="25.5">
      <c r="A47" s="15" t="s">
        <v>126</v>
      </c>
      <c r="B47" s="25" t="s">
        <v>52</v>
      </c>
      <c r="C47" s="20">
        <v>7.5</v>
      </c>
      <c r="D47" s="20">
        <v>0.18</v>
      </c>
      <c r="E47" s="21">
        <v>100</v>
      </c>
      <c r="F47" s="28"/>
      <c r="G47" s="41">
        <v>0.26</v>
      </c>
      <c r="H47" s="40">
        <v>0.89</v>
      </c>
    </row>
    <row r="48" spans="2:8" ht="12.75">
      <c r="B48" s="25" t="s">
        <v>127</v>
      </c>
      <c r="C48" s="20">
        <v>7.5</v>
      </c>
      <c r="D48" s="20">
        <v>0.18</v>
      </c>
      <c r="E48" s="21">
        <v>100</v>
      </c>
      <c r="F48" s="28"/>
      <c r="G48" s="41">
        <v>0.265</v>
      </c>
      <c r="H48" s="40">
        <v>0.88</v>
      </c>
    </row>
    <row r="49" spans="2:8" ht="12.75">
      <c r="B49" s="25" t="s">
        <v>283</v>
      </c>
      <c r="C49" s="20">
        <v>7.5</v>
      </c>
      <c r="D49" s="20">
        <v>0.18</v>
      </c>
      <c r="E49" s="21">
        <v>70</v>
      </c>
      <c r="F49" s="28"/>
      <c r="G49" s="41">
        <v>0.27</v>
      </c>
      <c r="H49" s="40">
        <v>0.88</v>
      </c>
    </row>
    <row r="50" spans="2:8" ht="12.75">
      <c r="B50" s="25" t="s">
        <v>56</v>
      </c>
      <c r="C50" s="20">
        <v>7.5</v>
      </c>
      <c r="D50" s="20">
        <v>0.18</v>
      </c>
      <c r="E50" s="21">
        <v>100</v>
      </c>
      <c r="F50" s="28"/>
      <c r="G50" s="41">
        <v>0.275</v>
      </c>
      <c r="H50" s="40">
        <v>0.87</v>
      </c>
    </row>
    <row r="51" spans="2:8" ht="12.75">
      <c r="B51" s="25" t="s">
        <v>269</v>
      </c>
      <c r="C51" s="20">
        <v>7.5</v>
      </c>
      <c r="D51" s="20">
        <v>0.18</v>
      </c>
      <c r="E51" s="21">
        <v>100</v>
      </c>
      <c r="F51" s="28"/>
      <c r="G51" s="41">
        <v>0.28</v>
      </c>
      <c r="H51" s="40">
        <v>0.87</v>
      </c>
    </row>
    <row r="52" spans="2:8" ht="12.75">
      <c r="B52" s="25" t="s">
        <v>130</v>
      </c>
      <c r="C52" s="20">
        <v>7.5</v>
      </c>
      <c r="D52" s="20">
        <v>0.18</v>
      </c>
      <c r="E52" s="21">
        <v>70</v>
      </c>
      <c r="F52" s="28"/>
      <c r="G52" s="41">
        <v>0.285</v>
      </c>
      <c r="H52" s="40">
        <v>0.86</v>
      </c>
    </row>
    <row r="53" spans="2:8" ht="12.75">
      <c r="B53" s="25" t="s">
        <v>132</v>
      </c>
      <c r="C53" s="20">
        <v>7.5</v>
      </c>
      <c r="D53" s="20">
        <v>0.18</v>
      </c>
      <c r="E53" s="21">
        <v>70</v>
      </c>
      <c r="F53" s="28"/>
      <c r="G53" s="41">
        <v>0.29</v>
      </c>
      <c r="H53" s="40">
        <v>0.86</v>
      </c>
    </row>
    <row r="54" spans="2:8" ht="12.75">
      <c r="B54" s="25" t="s">
        <v>131</v>
      </c>
      <c r="C54" s="20">
        <v>7.5</v>
      </c>
      <c r="D54" s="20">
        <v>0.18</v>
      </c>
      <c r="E54" s="21">
        <v>70</v>
      </c>
      <c r="F54" s="28"/>
      <c r="G54" s="41">
        <v>0.295</v>
      </c>
      <c r="H54" s="40">
        <v>0.85</v>
      </c>
    </row>
    <row r="55" spans="2:8" ht="12.75">
      <c r="B55" s="25" t="s">
        <v>129</v>
      </c>
      <c r="C55" s="20">
        <v>7.5</v>
      </c>
      <c r="D55" s="20">
        <v>0.18</v>
      </c>
      <c r="E55" s="21">
        <v>100</v>
      </c>
      <c r="F55" s="28"/>
      <c r="G55" s="41">
        <v>0.3</v>
      </c>
      <c r="H55" s="40">
        <v>0.85</v>
      </c>
    </row>
    <row r="56" spans="2:8" ht="12.75">
      <c r="B56" s="25" t="s">
        <v>128</v>
      </c>
      <c r="C56" s="20">
        <v>7.5</v>
      </c>
      <c r="D56" s="20">
        <v>0.18</v>
      </c>
      <c r="E56" s="21">
        <v>100</v>
      </c>
      <c r="F56" s="28"/>
      <c r="G56" s="41">
        <v>0.305</v>
      </c>
      <c r="H56" s="40">
        <v>0.84</v>
      </c>
    </row>
    <row r="57" spans="1:8" ht="25.5">
      <c r="A57" s="15" t="s">
        <v>133</v>
      </c>
      <c r="B57" s="25" t="s">
        <v>134</v>
      </c>
      <c r="C57" s="20">
        <v>15</v>
      </c>
      <c r="D57" s="20">
        <v>0</v>
      </c>
      <c r="E57" s="21">
        <v>20</v>
      </c>
      <c r="F57" s="28"/>
      <c r="G57" s="41">
        <v>0.31</v>
      </c>
      <c r="H57" s="40">
        <v>0.84</v>
      </c>
    </row>
    <row r="58" spans="2:8" ht="12.75">
      <c r="B58" s="25" t="s">
        <v>136</v>
      </c>
      <c r="C58" s="20">
        <v>15</v>
      </c>
      <c r="D58" s="20">
        <v>0</v>
      </c>
      <c r="E58" s="21">
        <v>20</v>
      </c>
      <c r="F58" s="28"/>
      <c r="G58" s="41">
        <v>0.315</v>
      </c>
      <c r="H58" s="40">
        <v>0.83</v>
      </c>
    </row>
    <row r="59" spans="2:8" ht="12.75">
      <c r="B59" s="25" t="s">
        <v>135</v>
      </c>
      <c r="C59" s="20">
        <v>15</v>
      </c>
      <c r="D59" s="20">
        <v>0</v>
      </c>
      <c r="E59" s="21">
        <v>20</v>
      </c>
      <c r="F59" s="28"/>
      <c r="G59" s="41">
        <v>0.32</v>
      </c>
      <c r="H59" s="40">
        <v>0.83</v>
      </c>
    </row>
    <row r="60" spans="2:8" ht="12.75">
      <c r="B60" s="25" t="s">
        <v>143</v>
      </c>
      <c r="C60" s="20">
        <v>15</v>
      </c>
      <c r="D60" s="20">
        <v>0</v>
      </c>
      <c r="E60" s="21">
        <v>20</v>
      </c>
      <c r="F60" s="28"/>
      <c r="G60" s="41">
        <v>0.325</v>
      </c>
      <c r="H60" s="40">
        <v>0.82</v>
      </c>
    </row>
    <row r="61" spans="2:8" ht="12.75">
      <c r="B61" s="25" t="s">
        <v>144</v>
      </c>
      <c r="C61" s="20">
        <v>15</v>
      </c>
      <c r="D61" s="20">
        <v>0</v>
      </c>
      <c r="E61" s="21">
        <v>20</v>
      </c>
      <c r="F61" s="28"/>
      <c r="G61" s="41">
        <v>0.33</v>
      </c>
      <c r="H61" s="40">
        <v>0.82</v>
      </c>
    </row>
    <row r="62" spans="2:8" ht="12.75">
      <c r="B62" s="25" t="s">
        <v>270</v>
      </c>
      <c r="C62" s="20">
        <v>15</v>
      </c>
      <c r="D62" s="20">
        <v>0</v>
      </c>
      <c r="E62" s="21">
        <v>20</v>
      </c>
      <c r="F62" s="28"/>
      <c r="G62" s="41">
        <v>0.335</v>
      </c>
      <c r="H62" s="40">
        <v>0.81</v>
      </c>
    </row>
    <row r="63" spans="2:8" ht="12.75">
      <c r="B63" s="25" t="s">
        <v>137</v>
      </c>
      <c r="C63" s="20">
        <v>30</v>
      </c>
      <c r="D63" s="20">
        <v>0</v>
      </c>
      <c r="E63" s="21">
        <v>20</v>
      </c>
      <c r="F63" s="28"/>
      <c r="G63" s="41">
        <v>0.34</v>
      </c>
      <c r="H63" s="40">
        <v>0.81</v>
      </c>
    </row>
    <row r="64" spans="2:8" ht="12.75">
      <c r="B64" s="25" t="s">
        <v>138</v>
      </c>
      <c r="C64" s="20">
        <v>25</v>
      </c>
      <c r="D64" s="20">
        <v>0</v>
      </c>
      <c r="E64" s="21">
        <v>10</v>
      </c>
      <c r="F64" s="28"/>
      <c r="G64" s="41">
        <v>0.345</v>
      </c>
      <c r="H64" s="40">
        <v>0.8</v>
      </c>
    </row>
    <row r="65" spans="2:8" ht="12.75">
      <c r="B65" s="25" t="s">
        <v>139</v>
      </c>
      <c r="C65" s="20">
        <v>15</v>
      </c>
      <c r="D65" s="20">
        <v>0</v>
      </c>
      <c r="E65" s="21">
        <v>20</v>
      </c>
      <c r="F65" s="28"/>
      <c r="G65" s="41">
        <v>0.35</v>
      </c>
      <c r="H65" s="40">
        <v>0.8</v>
      </c>
    </row>
    <row r="66" spans="2:8" ht="12.75">
      <c r="B66" s="25" t="s">
        <v>140</v>
      </c>
      <c r="C66" s="20">
        <v>15</v>
      </c>
      <c r="D66" s="20">
        <v>0</v>
      </c>
      <c r="E66" s="21">
        <v>20</v>
      </c>
      <c r="F66" s="28"/>
      <c r="G66" s="41">
        <v>0.355</v>
      </c>
      <c r="H66" s="40">
        <v>0.79</v>
      </c>
    </row>
    <row r="67" spans="2:8" ht="12.75">
      <c r="B67" s="25" t="s">
        <v>141</v>
      </c>
      <c r="C67" s="20">
        <v>15</v>
      </c>
      <c r="D67" s="20">
        <v>0</v>
      </c>
      <c r="E67" s="21">
        <v>20</v>
      </c>
      <c r="F67" s="28"/>
      <c r="G67" s="41">
        <v>0.36</v>
      </c>
      <c r="H67" s="40">
        <v>0.79</v>
      </c>
    </row>
    <row r="68" spans="2:8" ht="12.75">
      <c r="B68" s="25" t="s">
        <v>142</v>
      </c>
      <c r="C68" s="20">
        <v>15</v>
      </c>
      <c r="D68" s="20">
        <v>0</v>
      </c>
      <c r="E68" s="21">
        <v>20</v>
      </c>
      <c r="F68" s="28"/>
      <c r="G68" s="41">
        <v>0.365</v>
      </c>
      <c r="H68" s="40">
        <v>0.78</v>
      </c>
    </row>
    <row r="69" spans="1:8" ht="25.5">
      <c r="A69" s="15" t="s">
        <v>145</v>
      </c>
      <c r="B69" s="25" t="s">
        <v>50</v>
      </c>
      <c r="C69" s="20">
        <v>5</v>
      </c>
      <c r="D69" s="20">
        <v>0.06</v>
      </c>
      <c r="E69" s="21">
        <v>120</v>
      </c>
      <c r="F69" s="28"/>
      <c r="G69" s="41">
        <v>0.37</v>
      </c>
      <c r="H69" s="40">
        <v>0.78</v>
      </c>
    </row>
    <row r="70" spans="2:8" ht="12.75">
      <c r="B70" s="25" t="s">
        <v>162</v>
      </c>
      <c r="C70" s="20">
        <v>5</v>
      </c>
      <c r="D70" s="20">
        <v>0.06</v>
      </c>
      <c r="E70" s="21">
        <v>120</v>
      </c>
      <c r="F70" s="28"/>
      <c r="G70" s="41">
        <v>0.375</v>
      </c>
      <c r="H70" s="40">
        <v>0.77</v>
      </c>
    </row>
    <row r="71" spans="2:8" ht="12.75">
      <c r="B71" s="25" t="s">
        <v>161</v>
      </c>
      <c r="C71" s="20">
        <v>5</v>
      </c>
      <c r="D71" s="20">
        <v>0.06</v>
      </c>
      <c r="E71" s="21">
        <v>120</v>
      </c>
      <c r="F71" s="28"/>
      <c r="G71" s="41">
        <v>0.38</v>
      </c>
      <c r="H71" s="40">
        <v>0.77</v>
      </c>
    </row>
    <row r="72" spans="2:8" ht="12.75">
      <c r="B72" s="25" t="s">
        <v>53</v>
      </c>
      <c r="C72" s="20">
        <v>5</v>
      </c>
      <c r="D72" s="20">
        <v>0.06</v>
      </c>
      <c r="E72" s="21">
        <v>10</v>
      </c>
      <c r="F72" s="28"/>
      <c r="G72" s="41">
        <v>0.385</v>
      </c>
      <c r="H72" s="40">
        <v>0.76</v>
      </c>
    </row>
    <row r="73" spans="2:8" ht="12.75">
      <c r="B73" s="25" t="s">
        <v>57</v>
      </c>
      <c r="C73" s="20">
        <v>7.5</v>
      </c>
      <c r="D73" s="20">
        <v>0.18</v>
      </c>
      <c r="E73" s="21">
        <v>120</v>
      </c>
      <c r="F73" s="28"/>
      <c r="G73" s="41">
        <v>0.39</v>
      </c>
      <c r="H73" s="40">
        <v>0.76</v>
      </c>
    </row>
    <row r="74" spans="2:8" ht="12.75">
      <c r="B74" s="25" t="s">
        <v>62</v>
      </c>
      <c r="C74" s="20">
        <v>5</v>
      </c>
      <c r="D74" s="20">
        <v>0.06</v>
      </c>
      <c r="E74" s="21">
        <v>50</v>
      </c>
      <c r="F74" s="28"/>
      <c r="G74" s="41">
        <v>0.395</v>
      </c>
      <c r="H74" s="40">
        <v>0.75</v>
      </c>
    </row>
    <row r="75" spans="2:8" ht="12.75">
      <c r="B75" s="25" t="s">
        <v>166</v>
      </c>
      <c r="C75" s="20">
        <v>5</v>
      </c>
      <c r="D75" s="20">
        <v>0.06</v>
      </c>
      <c r="E75" s="21">
        <v>50</v>
      </c>
      <c r="F75" s="28"/>
      <c r="G75" s="41">
        <v>0.4</v>
      </c>
      <c r="H75" s="40">
        <v>0.75</v>
      </c>
    </row>
    <row r="76" spans="2:8" ht="12.75">
      <c r="B76" s="25" t="s">
        <v>165</v>
      </c>
      <c r="C76" s="20">
        <v>5</v>
      </c>
      <c r="D76" s="20">
        <v>0.06</v>
      </c>
      <c r="E76" s="21">
        <v>50</v>
      </c>
      <c r="F76" s="28"/>
      <c r="G76" s="41">
        <v>0.405</v>
      </c>
      <c r="H76" s="40">
        <v>0.74</v>
      </c>
    </row>
    <row r="77" spans="2:8" ht="12.75">
      <c r="B77" s="25" t="s">
        <v>170</v>
      </c>
      <c r="C77" s="20">
        <v>5</v>
      </c>
      <c r="D77" s="20">
        <v>0.06</v>
      </c>
      <c r="E77" s="21">
        <v>20</v>
      </c>
      <c r="F77" s="28"/>
      <c r="G77" s="41">
        <v>0.41</v>
      </c>
      <c r="H77" s="40">
        <v>0.74</v>
      </c>
    </row>
    <row r="78" spans="2:8" ht="12.75">
      <c r="B78" s="25" t="s">
        <v>171</v>
      </c>
      <c r="C78" s="20">
        <v>5</v>
      </c>
      <c r="D78" s="20">
        <v>0.06</v>
      </c>
      <c r="E78" s="21">
        <v>20</v>
      </c>
      <c r="F78" s="28"/>
      <c r="G78" s="41">
        <v>0.415</v>
      </c>
      <c r="H78" s="40">
        <v>0.73</v>
      </c>
    </row>
    <row r="79" spans="2:8" ht="12.75">
      <c r="B79" s="25" t="s">
        <v>172</v>
      </c>
      <c r="C79" s="20">
        <v>7.5</v>
      </c>
      <c r="D79" s="20">
        <v>0.18</v>
      </c>
      <c r="E79" s="21">
        <v>120</v>
      </c>
      <c r="F79" s="28"/>
      <c r="G79" s="41">
        <v>0.42</v>
      </c>
      <c r="H79" s="40">
        <v>0.73</v>
      </c>
    </row>
    <row r="80" spans="2:8" ht="12.75">
      <c r="B80" s="25" t="s">
        <v>164</v>
      </c>
      <c r="C80" s="20">
        <v>5</v>
      </c>
      <c r="D80" s="20">
        <v>0.06</v>
      </c>
      <c r="E80" s="21">
        <v>10</v>
      </c>
      <c r="F80" s="28"/>
      <c r="G80" s="41">
        <v>0.425</v>
      </c>
      <c r="H80" s="40">
        <v>0.72</v>
      </c>
    </row>
    <row r="81" spans="2:8" ht="12.75">
      <c r="B81" s="25" t="s">
        <v>163</v>
      </c>
      <c r="C81" s="20">
        <v>5</v>
      </c>
      <c r="D81" s="20">
        <v>0.06</v>
      </c>
      <c r="E81" s="21">
        <v>10</v>
      </c>
      <c r="F81" s="28"/>
      <c r="G81" s="41">
        <v>0.43</v>
      </c>
      <c r="H81" s="40">
        <v>0.72</v>
      </c>
    </row>
    <row r="82" spans="1:8" ht="12.75">
      <c r="A82" s="16"/>
      <c r="B82" s="25" t="s">
        <v>167</v>
      </c>
      <c r="C82" s="20">
        <v>5</v>
      </c>
      <c r="D82" s="20">
        <v>0.06</v>
      </c>
      <c r="E82" s="21">
        <v>50</v>
      </c>
      <c r="F82" s="28"/>
      <c r="G82" s="41">
        <v>0.435</v>
      </c>
      <c r="H82" s="40">
        <v>0.71</v>
      </c>
    </row>
    <row r="83" spans="1:8" ht="12.75">
      <c r="A83" s="16"/>
      <c r="B83" s="25" t="s">
        <v>169</v>
      </c>
      <c r="C83" s="20">
        <v>5</v>
      </c>
      <c r="D83" s="20">
        <v>0.06</v>
      </c>
      <c r="E83" s="21">
        <v>50</v>
      </c>
      <c r="F83" s="28"/>
      <c r="G83" s="41">
        <v>0.44</v>
      </c>
      <c r="H83" s="40">
        <v>0.71</v>
      </c>
    </row>
    <row r="84" spans="2:8" ht="12.75">
      <c r="B84" s="25" t="s">
        <v>168</v>
      </c>
      <c r="C84" s="20">
        <v>5</v>
      </c>
      <c r="D84" s="20">
        <v>0.06</v>
      </c>
      <c r="E84" s="21">
        <v>50</v>
      </c>
      <c r="F84" s="28"/>
      <c r="G84" s="41">
        <v>0.445</v>
      </c>
      <c r="H84" s="40">
        <v>0.7</v>
      </c>
    </row>
    <row r="85" spans="2:8" ht="12.75">
      <c r="B85" s="25" t="s">
        <v>160</v>
      </c>
      <c r="C85" s="20">
        <v>5</v>
      </c>
      <c r="D85" s="20">
        <v>0.06</v>
      </c>
      <c r="E85" s="21">
        <v>120</v>
      </c>
      <c r="F85" s="28"/>
      <c r="G85" s="41">
        <v>0.45</v>
      </c>
      <c r="H85" s="40">
        <v>0.7</v>
      </c>
    </row>
    <row r="86" spans="2:8" ht="12.75">
      <c r="B86" s="25" t="s">
        <v>159</v>
      </c>
      <c r="C86" s="20">
        <v>5</v>
      </c>
      <c r="D86" s="20">
        <v>0.06</v>
      </c>
      <c r="E86" s="21">
        <v>120</v>
      </c>
      <c r="F86" s="28"/>
      <c r="G86" s="41">
        <v>0.455</v>
      </c>
      <c r="H86" s="40">
        <v>0.69</v>
      </c>
    </row>
    <row r="87" spans="2:8" ht="12.75">
      <c r="B87" s="25" t="s">
        <v>146</v>
      </c>
      <c r="C87" s="20">
        <v>5</v>
      </c>
      <c r="D87" s="20">
        <v>0.06</v>
      </c>
      <c r="E87" s="21">
        <v>120</v>
      </c>
      <c r="F87" s="28"/>
      <c r="G87" s="41">
        <v>0.46</v>
      </c>
      <c r="H87" s="40">
        <v>0.69</v>
      </c>
    </row>
    <row r="88" spans="2:8" ht="12.75">
      <c r="B88" s="25" t="s">
        <v>175</v>
      </c>
      <c r="C88" s="20">
        <v>7.5</v>
      </c>
      <c r="D88" s="20">
        <v>0.06</v>
      </c>
      <c r="E88" s="21">
        <v>30</v>
      </c>
      <c r="F88" s="28"/>
      <c r="G88" s="41">
        <v>0.465</v>
      </c>
      <c r="H88" s="40">
        <v>0.68</v>
      </c>
    </row>
    <row r="89" spans="2:8" ht="12.75">
      <c r="B89" s="25" t="s">
        <v>174</v>
      </c>
      <c r="C89" s="20">
        <v>7.5</v>
      </c>
      <c r="D89" s="20">
        <v>0.06</v>
      </c>
      <c r="E89" s="21">
        <v>30</v>
      </c>
      <c r="F89" s="28"/>
      <c r="G89" s="41">
        <v>0.47</v>
      </c>
      <c r="H89" s="40">
        <v>0.68</v>
      </c>
    </row>
    <row r="90" spans="2:8" ht="12.75">
      <c r="B90" s="25" t="s">
        <v>173</v>
      </c>
      <c r="C90" s="20">
        <v>7.5</v>
      </c>
      <c r="D90" s="20">
        <v>0.06</v>
      </c>
      <c r="E90" s="21">
        <v>30</v>
      </c>
      <c r="F90" s="28"/>
      <c r="G90" s="41">
        <v>0.475</v>
      </c>
      <c r="H90" s="40">
        <v>0.67</v>
      </c>
    </row>
    <row r="91" spans="2:8" ht="12.75">
      <c r="B91" s="25" t="s">
        <v>265</v>
      </c>
      <c r="C91" s="20">
        <v>5</v>
      </c>
      <c r="D91" s="20">
        <v>0.06</v>
      </c>
      <c r="E91" s="21">
        <v>20</v>
      </c>
      <c r="F91" s="28"/>
      <c r="G91" s="41">
        <v>0.48</v>
      </c>
      <c r="H91" s="40">
        <v>0.67</v>
      </c>
    </row>
    <row r="92" spans="1:8" ht="12.75">
      <c r="A92" s="8" t="s">
        <v>176</v>
      </c>
      <c r="B92" s="25" t="s">
        <v>212</v>
      </c>
      <c r="C92" s="20">
        <v>5</v>
      </c>
      <c r="D92" s="20">
        <v>0.06</v>
      </c>
      <c r="E92" s="21">
        <v>5</v>
      </c>
      <c r="F92" s="28"/>
      <c r="G92" s="41">
        <v>0.485</v>
      </c>
      <c r="H92" s="40">
        <v>0.66</v>
      </c>
    </row>
    <row r="93" spans="2:8" ht="12.75">
      <c r="B93" s="25" t="s">
        <v>214</v>
      </c>
      <c r="C93" s="20"/>
      <c r="D93" s="20"/>
      <c r="E93" s="21"/>
      <c r="F93" s="28"/>
      <c r="G93" s="41">
        <v>0.49</v>
      </c>
      <c r="H93" s="40">
        <v>0.66</v>
      </c>
    </row>
    <row r="94" spans="2:8" ht="12.75">
      <c r="B94" s="25" t="s">
        <v>213</v>
      </c>
      <c r="C94" s="20"/>
      <c r="D94" s="20"/>
      <c r="E94" s="21"/>
      <c r="F94" s="28"/>
      <c r="G94" s="41">
        <v>0.495</v>
      </c>
      <c r="H94" s="40">
        <v>0.65</v>
      </c>
    </row>
    <row r="95" spans="2:8" ht="12.75">
      <c r="B95" s="25" t="s">
        <v>55</v>
      </c>
      <c r="C95" s="20">
        <v>7.5</v>
      </c>
      <c r="D95" s="20">
        <v>0.06</v>
      </c>
      <c r="E95" s="21">
        <v>30</v>
      </c>
      <c r="F95" s="28"/>
      <c r="G95" s="41">
        <v>0.5</v>
      </c>
      <c r="H95" s="40">
        <v>0.65</v>
      </c>
    </row>
    <row r="96" spans="2:8" ht="12.75">
      <c r="B96" s="25" t="s">
        <v>256</v>
      </c>
      <c r="C96" s="20"/>
      <c r="D96" s="20"/>
      <c r="E96" s="21"/>
      <c r="F96" s="28"/>
      <c r="G96" s="41">
        <v>0.505</v>
      </c>
      <c r="H96" s="40">
        <v>0.64</v>
      </c>
    </row>
    <row r="97" spans="2:8" ht="12.75">
      <c r="B97" s="25" t="s">
        <v>257</v>
      </c>
      <c r="C97" s="20"/>
      <c r="D97" s="20"/>
      <c r="E97" s="21"/>
      <c r="F97" s="28"/>
      <c r="G97" s="41">
        <v>0.51</v>
      </c>
      <c r="H97" s="40">
        <v>0.64</v>
      </c>
    </row>
    <row r="98" spans="2:8" ht="12.75">
      <c r="B98" s="25" t="s">
        <v>179</v>
      </c>
      <c r="C98" s="20">
        <v>5</v>
      </c>
      <c r="D98" s="20">
        <v>0.06</v>
      </c>
      <c r="E98" s="21">
        <v>60</v>
      </c>
      <c r="F98" s="28"/>
      <c r="G98" s="41">
        <v>0.515</v>
      </c>
      <c r="H98" s="40">
        <v>0.63</v>
      </c>
    </row>
    <row r="99" spans="2:8" ht="12.75">
      <c r="B99" s="25" t="s">
        <v>208</v>
      </c>
      <c r="C99" s="20">
        <v>5</v>
      </c>
      <c r="D99" s="20">
        <v>0.06</v>
      </c>
      <c r="E99" s="21">
        <v>5</v>
      </c>
      <c r="F99" s="28"/>
      <c r="G99" s="41">
        <v>0.52</v>
      </c>
      <c r="H99" s="40">
        <v>0.63</v>
      </c>
    </row>
    <row r="100" spans="2:8" ht="12.75">
      <c r="B100" s="25" t="s">
        <v>209</v>
      </c>
      <c r="C100" s="20">
        <v>5</v>
      </c>
      <c r="D100" s="20">
        <v>0.06</v>
      </c>
      <c r="E100" s="21">
        <v>50</v>
      </c>
      <c r="F100" s="28"/>
      <c r="G100" s="41">
        <v>0.525</v>
      </c>
      <c r="H100" s="40">
        <v>0.62</v>
      </c>
    </row>
    <row r="101" spans="2:8" ht="12.75">
      <c r="B101" s="25" t="s">
        <v>211</v>
      </c>
      <c r="C101" s="20">
        <v>5</v>
      </c>
      <c r="D101" s="20">
        <v>0.06</v>
      </c>
      <c r="E101" s="21">
        <v>50</v>
      </c>
      <c r="F101" s="28"/>
      <c r="G101" s="41">
        <v>0.53</v>
      </c>
      <c r="H101" s="40">
        <v>0.62</v>
      </c>
    </row>
    <row r="102" spans="2:8" ht="12.75">
      <c r="B102" s="25" t="s">
        <v>210</v>
      </c>
      <c r="C102" s="20">
        <v>5</v>
      </c>
      <c r="D102" s="20">
        <v>0.06</v>
      </c>
      <c r="E102" s="21">
        <v>50</v>
      </c>
      <c r="F102" s="28"/>
      <c r="G102" s="41">
        <v>0.535</v>
      </c>
      <c r="H102" s="40">
        <v>0.61</v>
      </c>
    </row>
    <row r="103" spans="2:8" ht="12.75">
      <c r="B103" s="25" t="s">
        <v>180</v>
      </c>
      <c r="C103" s="20">
        <v>5</v>
      </c>
      <c r="D103" s="20">
        <v>0.06</v>
      </c>
      <c r="E103" s="21">
        <v>10</v>
      </c>
      <c r="F103" s="28"/>
      <c r="G103" s="41">
        <v>0.54</v>
      </c>
      <c r="H103" s="40">
        <v>0.61</v>
      </c>
    </row>
    <row r="104" spans="2:8" ht="12.75">
      <c r="B104" s="25" t="s">
        <v>181</v>
      </c>
      <c r="C104" s="20">
        <v>5</v>
      </c>
      <c r="D104" s="20">
        <v>0.06</v>
      </c>
      <c r="E104" s="21">
        <v>10</v>
      </c>
      <c r="F104" s="28"/>
      <c r="G104" s="41">
        <v>0.545</v>
      </c>
      <c r="H104" s="40">
        <v>0.6</v>
      </c>
    </row>
    <row r="105" spans="2:8" ht="12.75">
      <c r="B105" s="25" t="s">
        <v>79</v>
      </c>
      <c r="C105" s="20">
        <v>5</v>
      </c>
      <c r="D105" s="20">
        <v>0.06</v>
      </c>
      <c r="E105" s="21">
        <v>5</v>
      </c>
      <c r="F105" s="28"/>
      <c r="G105" s="41">
        <v>0.55</v>
      </c>
      <c r="H105" s="40">
        <v>0.6</v>
      </c>
    </row>
    <row r="106" spans="2:8" ht="12.75">
      <c r="B106" s="25" t="s">
        <v>264</v>
      </c>
      <c r="C106" s="20">
        <v>5</v>
      </c>
      <c r="D106" s="20">
        <v>0.06</v>
      </c>
      <c r="E106" s="21">
        <v>5</v>
      </c>
      <c r="F106" s="28"/>
      <c r="G106" s="41">
        <v>0.555</v>
      </c>
      <c r="H106" s="40">
        <v>0.59</v>
      </c>
    </row>
    <row r="107" spans="2:8" ht="12.75">
      <c r="B107" s="25" t="s">
        <v>177</v>
      </c>
      <c r="C107" s="20">
        <v>5</v>
      </c>
      <c r="D107" s="20">
        <v>0.06</v>
      </c>
      <c r="E107" s="21">
        <v>5</v>
      </c>
      <c r="F107" s="28"/>
      <c r="G107" s="41">
        <v>0.56</v>
      </c>
      <c r="H107" s="40">
        <v>0.59</v>
      </c>
    </row>
    <row r="108" spans="2:8" ht="12.75">
      <c r="B108" s="25" t="s">
        <v>80</v>
      </c>
      <c r="C108" s="20">
        <v>5</v>
      </c>
      <c r="D108" s="20">
        <v>0.06</v>
      </c>
      <c r="E108" s="21">
        <v>5</v>
      </c>
      <c r="F108" s="28"/>
      <c r="G108" s="41">
        <v>0.565</v>
      </c>
      <c r="H108" s="40">
        <v>0.58</v>
      </c>
    </row>
    <row r="109" spans="2:8" ht="12.75">
      <c r="B109" s="25" t="s">
        <v>84</v>
      </c>
      <c r="C109" s="20">
        <v>5</v>
      </c>
      <c r="D109" s="20">
        <v>0.06</v>
      </c>
      <c r="E109" s="21">
        <v>30</v>
      </c>
      <c r="F109" s="28"/>
      <c r="G109" s="41">
        <v>0.57</v>
      </c>
      <c r="H109" s="40">
        <v>0.58</v>
      </c>
    </row>
    <row r="110" spans="2:8" ht="12.75">
      <c r="B110" s="25" t="s">
        <v>178</v>
      </c>
      <c r="C110" s="20">
        <v>5</v>
      </c>
      <c r="D110" s="20">
        <v>0.06</v>
      </c>
      <c r="E110" s="21">
        <v>30</v>
      </c>
      <c r="F110" s="28"/>
      <c r="G110" s="41">
        <v>0.575</v>
      </c>
      <c r="H110" s="40">
        <v>0.57</v>
      </c>
    </row>
    <row r="111" spans="2:8" ht="12.75">
      <c r="B111" s="25" t="s">
        <v>205</v>
      </c>
      <c r="C111" s="20">
        <v>5</v>
      </c>
      <c r="D111" s="20">
        <v>0.06</v>
      </c>
      <c r="E111" s="21">
        <v>50</v>
      </c>
      <c r="F111" s="28"/>
      <c r="G111" s="41">
        <v>0.58</v>
      </c>
      <c r="H111" s="40">
        <v>0.57</v>
      </c>
    </row>
    <row r="112" spans="2:8" ht="12.75">
      <c r="B112" s="25" t="s">
        <v>207</v>
      </c>
      <c r="C112" s="20">
        <v>5</v>
      </c>
      <c r="D112" s="20">
        <v>0.06</v>
      </c>
      <c r="E112" s="21">
        <v>50</v>
      </c>
      <c r="F112" s="28"/>
      <c r="G112" s="41">
        <v>0.585</v>
      </c>
      <c r="H112" s="40">
        <v>0.56</v>
      </c>
    </row>
    <row r="113" spans="2:8" ht="12.75">
      <c r="B113" s="25" t="s">
        <v>206</v>
      </c>
      <c r="C113" s="20">
        <v>5</v>
      </c>
      <c r="D113" s="20">
        <v>0.06</v>
      </c>
      <c r="E113" s="21">
        <v>50</v>
      </c>
      <c r="F113" s="28"/>
      <c r="G113" s="41">
        <v>0.59</v>
      </c>
      <c r="H113" s="40">
        <v>0.56</v>
      </c>
    </row>
    <row r="114" spans="2:8" ht="12.75">
      <c r="B114" s="25" t="s">
        <v>94</v>
      </c>
      <c r="C114" s="20"/>
      <c r="D114" s="20"/>
      <c r="E114" s="21"/>
      <c r="F114" s="28"/>
      <c r="G114" s="41">
        <v>0.595</v>
      </c>
      <c r="H114" s="40">
        <v>0.55</v>
      </c>
    </row>
    <row r="115" spans="2:8" ht="12.75">
      <c r="B115" s="25" t="s">
        <v>266</v>
      </c>
      <c r="C115" s="20"/>
      <c r="D115" s="20"/>
      <c r="E115" s="21"/>
      <c r="F115" s="28"/>
      <c r="G115" s="41">
        <v>0.6</v>
      </c>
      <c r="H115" s="40">
        <v>0.55</v>
      </c>
    </row>
    <row r="116" spans="2:8" ht="12.75">
      <c r="B116" s="25" t="s">
        <v>267</v>
      </c>
      <c r="C116" s="20"/>
      <c r="D116" s="20"/>
      <c r="E116" s="21"/>
      <c r="F116" s="28"/>
      <c r="G116" s="41">
        <v>0.605</v>
      </c>
      <c r="H116" s="40">
        <v>0.54</v>
      </c>
    </row>
    <row r="117" spans="1:8" ht="12.75">
      <c r="A117" s="8" t="s">
        <v>182</v>
      </c>
      <c r="B117" s="25" t="s">
        <v>189</v>
      </c>
      <c r="C117" s="20">
        <v>5</v>
      </c>
      <c r="D117" s="20">
        <v>0.06</v>
      </c>
      <c r="E117" s="21">
        <v>50</v>
      </c>
      <c r="F117" s="28"/>
      <c r="G117" s="41">
        <v>0.61</v>
      </c>
      <c r="H117" s="40">
        <v>0.54</v>
      </c>
    </row>
    <row r="118" spans="2:8" ht="12.75">
      <c r="B118" s="25" t="s">
        <v>183</v>
      </c>
      <c r="C118" s="20">
        <v>0</v>
      </c>
      <c r="D118" s="20">
        <v>0.06</v>
      </c>
      <c r="E118" s="21">
        <v>0</v>
      </c>
      <c r="F118" s="28"/>
      <c r="G118" s="41">
        <v>0.615</v>
      </c>
      <c r="H118" s="40">
        <v>0.53</v>
      </c>
    </row>
    <row r="119" spans="2:8" ht="12.75">
      <c r="B119" s="25" t="s">
        <v>64</v>
      </c>
      <c r="C119" s="20">
        <v>5</v>
      </c>
      <c r="D119" s="20">
        <v>0.06</v>
      </c>
      <c r="E119" s="21">
        <v>70</v>
      </c>
      <c r="F119" s="28"/>
      <c r="G119" s="41">
        <v>0.62</v>
      </c>
      <c r="H119" s="40">
        <v>0.53</v>
      </c>
    </row>
    <row r="120" spans="2:8" ht="12.75">
      <c r="B120" s="25" t="s">
        <v>187</v>
      </c>
      <c r="C120" s="20">
        <v>5</v>
      </c>
      <c r="D120" s="20">
        <v>0.06</v>
      </c>
      <c r="E120" s="21">
        <v>120</v>
      </c>
      <c r="F120" s="28"/>
      <c r="G120" s="41">
        <v>0.625</v>
      </c>
      <c r="H120" s="40">
        <v>0.52</v>
      </c>
    </row>
    <row r="121" spans="2:8" ht="12.75">
      <c r="B121" s="25" t="s">
        <v>69</v>
      </c>
      <c r="C121" s="20">
        <v>7.5</v>
      </c>
      <c r="D121" s="20">
        <v>0.06</v>
      </c>
      <c r="E121" s="21">
        <v>40</v>
      </c>
      <c r="F121" s="28"/>
      <c r="G121" s="41">
        <v>0.63</v>
      </c>
      <c r="H121" s="40">
        <v>0.52</v>
      </c>
    </row>
    <row r="122" spans="2:8" ht="12.75">
      <c r="B122" s="25" t="s">
        <v>72</v>
      </c>
      <c r="C122" s="20">
        <v>5</v>
      </c>
      <c r="D122" s="20">
        <v>0.06</v>
      </c>
      <c r="E122" s="21">
        <v>120</v>
      </c>
      <c r="F122" s="28"/>
      <c r="G122" s="41">
        <v>0.635</v>
      </c>
      <c r="H122" s="40">
        <v>0.51</v>
      </c>
    </row>
    <row r="123" spans="2:8" ht="12.75">
      <c r="B123" s="25" t="s">
        <v>261</v>
      </c>
      <c r="C123" s="20">
        <v>0</v>
      </c>
      <c r="D123" s="20">
        <v>0.06</v>
      </c>
      <c r="E123" s="21">
        <v>0</v>
      </c>
      <c r="F123" s="28"/>
      <c r="G123" s="41">
        <v>0.64</v>
      </c>
      <c r="H123" s="40">
        <v>0.51</v>
      </c>
    </row>
    <row r="124" spans="2:8" ht="12.75">
      <c r="B124" s="25" t="s">
        <v>188</v>
      </c>
      <c r="C124" s="20">
        <v>5</v>
      </c>
      <c r="D124" s="20">
        <v>0.06</v>
      </c>
      <c r="E124" s="21">
        <v>50</v>
      </c>
      <c r="F124" s="28"/>
      <c r="G124" s="41">
        <v>0.645</v>
      </c>
      <c r="H124" s="40">
        <v>0.5</v>
      </c>
    </row>
    <row r="125" spans="2:8" ht="12.75">
      <c r="B125" s="25" t="s">
        <v>74</v>
      </c>
      <c r="C125" s="20">
        <v>5</v>
      </c>
      <c r="D125" s="20">
        <v>0.12</v>
      </c>
      <c r="E125" s="21">
        <v>10</v>
      </c>
      <c r="F125" s="28"/>
      <c r="G125" s="41">
        <v>0.65</v>
      </c>
      <c r="H125" s="40">
        <v>0.5</v>
      </c>
    </row>
    <row r="126" spans="2:8" ht="12.75">
      <c r="B126" s="25" t="s">
        <v>77</v>
      </c>
      <c r="C126" s="20">
        <v>7.5</v>
      </c>
      <c r="D126" s="20">
        <v>0.06</v>
      </c>
      <c r="E126" s="21">
        <v>40</v>
      </c>
      <c r="F126" s="28"/>
      <c r="G126" s="41">
        <v>0.655</v>
      </c>
      <c r="H126" s="40">
        <v>0.49</v>
      </c>
    </row>
    <row r="127" spans="2:8" ht="12.75">
      <c r="B127" s="25" t="s">
        <v>271</v>
      </c>
      <c r="C127" s="20">
        <v>7.5</v>
      </c>
      <c r="D127" s="20">
        <v>0.12</v>
      </c>
      <c r="E127" s="21">
        <v>40</v>
      </c>
      <c r="F127" s="28"/>
      <c r="G127" s="41">
        <v>0.66</v>
      </c>
      <c r="H127" s="40">
        <v>0.49</v>
      </c>
    </row>
    <row r="128" spans="2:8" ht="12.75">
      <c r="B128" s="25" t="s">
        <v>186</v>
      </c>
      <c r="C128" s="20">
        <v>7.5</v>
      </c>
      <c r="D128" s="20">
        <v>0.06</v>
      </c>
      <c r="E128" s="21">
        <v>30</v>
      </c>
      <c r="F128" s="28"/>
      <c r="G128" s="41">
        <v>0.665</v>
      </c>
      <c r="H128" s="40">
        <v>0.48</v>
      </c>
    </row>
    <row r="129" spans="2:8" ht="12.75">
      <c r="B129" s="25" t="s">
        <v>184</v>
      </c>
      <c r="C129" s="20">
        <v>5</v>
      </c>
      <c r="D129" s="20">
        <v>0.06</v>
      </c>
      <c r="E129" s="21">
        <v>120</v>
      </c>
      <c r="F129" s="28"/>
      <c r="G129" s="41">
        <v>0.67</v>
      </c>
      <c r="H129" s="40">
        <v>0.48</v>
      </c>
    </row>
    <row r="130" spans="2:8" ht="12.75">
      <c r="B130" s="25" t="s">
        <v>185</v>
      </c>
      <c r="C130" s="20">
        <v>5</v>
      </c>
      <c r="D130" s="20">
        <v>0.06</v>
      </c>
      <c r="E130" s="21">
        <v>120</v>
      </c>
      <c r="F130" s="28"/>
      <c r="G130" s="41">
        <v>0.675</v>
      </c>
      <c r="H130" s="40">
        <v>0.47</v>
      </c>
    </row>
    <row r="131" spans="1:8" ht="12.75">
      <c r="A131" s="8" t="s">
        <v>190</v>
      </c>
      <c r="B131" s="25" t="s">
        <v>194</v>
      </c>
      <c r="C131" s="20">
        <v>7.5</v>
      </c>
      <c r="D131" s="20">
        <v>0.06</v>
      </c>
      <c r="E131" s="21">
        <v>40</v>
      </c>
      <c r="F131" s="28"/>
      <c r="G131" s="41">
        <v>0.68</v>
      </c>
      <c r="H131" s="40">
        <v>0.47</v>
      </c>
    </row>
    <row r="132" spans="2:8" ht="12.75">
      <c r="B132" s="25" t="s">
        <v>83</v>
      </c>
      <c r="C132" s="20">
        <v>0</v>
      </c>
      <c r="D132" s="20">
        <v>0.12</v>
      </c>
      <c r="E132" s="21">
        <v>0</v>
      </c>
      <c r="F132" s="28"/>
      <c r="G132" s="41">
        <v>0.685</v>
      </c>
      <c r="H132" s="40">
        <v>0.46</v>
      </c>
    </row>
    <row r="133" spans="2:8" ht="12.75">
      <c r="B133" s="25" t="s">
        <v>85</v>
      </c>
      <c r="C133" s="20">
        <v>7.5</v>
      </c>
      <c r="D133" s="20">
        <v>0.12</v>
      </c>
      <c r="E133" s="21">
        <v>15</v>
      </c>
      <c r="F133" s="28"/>
      <c r="G133" s="41">
        <v>0.69</v>
      </c>
      <c r="H133" s="40">
        <v>0.46</v>
      </c>
    </row>
    <row r="134" spans="2:8" ht="12.75">
      <c r="B134" s="25" t="s">
        <v>193</v>
      </c>
      <c r="C134" s="20">
        <v>7.5</v>
      </c>
      <c r="D134" s="20">
        <v>0.12</v>
      </c>
      <c r="E134" s="21">
        <v>15</v>
      </c>
      <c r="F134" s="28"/>
      <c r="G134" s="41">
        <v>0.695</v>
      </c>
      <c r="H134" s="40">
        <v>0.45</v>
      </c>
    </row>
    <row r="135" spans="2:8" ht="12.75">
      <c r="B135" s="25" t="s">
        <v>191</v>
      </c>
      <c r="C135" s="20">
        <v>7.5</v>
      </c>
      <c r="D135" s="20">
        <v>0.12</v>
      </c>
      <c r="E135" s="21">
        <v>15</v>
      </c>
      <c r="F135" s="28"/>
      <c r="G135" s="41">
        <v>0.7</v>
      </c>
      <c r="H135" s="40">
        <v>0.45</v>
      </c>
    </row>
    <row r="136" spans="2:8" ht="12.75">
      <c r="B136" s="25" t="s">
        <v>192</v>
      </c>
      <c r="C136" s="20">
        <v>7.5</v>
      </c>
      <c r="D136" s="20">
        <v>0.12</v>
      </c>
      <c r="E136" s="21">
        <v>15</v>
      </c>
      <c r="F136" s="28"/>
      <c r="G136" s="41">
        <v>0.705</v>
      </c>
      <c r="H136" s="40">
        <v>0.44</v>
      </c>
    </row>
    <row r="137" spans="2:8" ht="12.75">
      <c r="B137" s="25" t="s">
        <v>87</v>
      </c>
      <c r="C137" s="20">
        <v>0</v>
      </c>
      <c r="D137" s="20">
        <v>0.12</v>
      </c>
      <c r="E137" s="21">
        <v>0</v>
      </c>
      <c r="F137" s="28"/>
      <c r="G137" s="41">
        <v>0.71</v>
      </c>
      <c r="H137" s="40">
        <v>0.44</v>
      </c>
    </row>
    <row r="138" spans="2:8" ht="12.75">
      <c r="B138" s="25" t="s">
        <v>195</v>
      </c>
      <c r="C138" s="20">
        <v>0</v>
      </c>
      <c r="D138" s="20">
        <v>0.12</v>
      </c>
      <c r="E138" s="21">
        <v>0</v>
      </c>
      <c r="F138" s="28"/>
      <c r="G138" s="41">
        <v>0.715</v>
      </c>
      <c r="H138" s="40">
        <v>0.43</v>
      </c>
    </row>
    <row r="139" spans="2:8" ht="12.75">
      <c r="B139" s="25" t="s">
        <v>197</v>
      </c>
      <c r="C139" s="20">
        <v>0</v>
      </c>
      <c r="D139" s="20">
        <v>0.12</v>
      </c>
      <c r="E139" s="21">
        <v>0</v>
      </c>
      <c r="F139" s="28"/>
      <c r="G139" s="41">
        <v>0.72</v>
      </c>
      <c r="H139" s="40">
        <v>0.43</v>
      </c>
    </row>
    <row r="140" spans="2:8" ht="12.75">
      <c r="B140" s="25" t="s">
        <v>196</v>
      </c>
      <c r="C140" s="20">
        <v>0</v>
      </c>
      <c r="D140" s="20">
        <v>0.12</v>
      </c>
      <c r="E140" s="21">
        <v>0</v>
      </c>
      <c r="F140" s="28"/>
      <c r="G140" s="41">
        <v>0.725</v>
      </c>
      <c r="H140" s="40">
        <v>0.42</v>
      </c>
    </row>
    <row r="141" spans="2:8" ht="12.75">
      <c r="B141" s="25" t="s">
        <v>198</v>
      </c>
      <c r="C141" s="20">
        <v>0</v>
      </c>
      <c r="D141" s="20">
        <v>0.12</v>
      </c>
      <c r="E141" s="21">
        <v>0</v>
      </c>
      <c r="F141" s="28"/>
      <c r="G141" s="41">
        <v>0.73</v>
      </c>
      <c r="H141" s="40">
        <v>0.42</v>
      </c>
    </row>
    <row r="142" spans="2:8" ht="12.75">
      <c r="B142" s="25" t="s">
        <v>199</v>
      </c>
      <c r="C142" s="20">
        <v>0</v>
      </c>
      <c r="D142" s="20">
        <v>0.12</v>
      </c>
      <c r="E142" s="21">
        <v>0</v>
      </c>
      <c r="F142" s="28"/>
      <c r="G142" s="41">
        <v>0.735</v>
      </c>
      <c r="H142" s="40">
        <v>0.41</v>
      </c>
    </row>
    <row r="143" spans="2:8" ht="12.75">
      <c r="B143" s="25" t="s">
        <v>201</v>
      </c>
      <c r="C143" s="20">
        <v>0</v>
      </c>
      <c r="D143" s="20">
        <v>0.12</v>
      </c>
      <c r="E143" s="21">
        <v>0</v>
      </c>
      <c r="F143" s="28"/>
      <c r="G143" s="41">
        <v>0.74</v>
      </c>
      <c r="H143" s="40">
        <v>0.41</v>
      </c>
    </row>
    <row r="144" spans="2:8" ht="12.75">
      <c r="B144" s="25" t="s">
        <v>200</v>
      </c>
      <c r="C144" s="20">
        <v>0</v>
      </c>
      <c r="D144" s="20">
        <v>0.12</v>
      </c>
      <c r="E144" s="21">
        <v>0</v>
      </c>
      <c r="F144" s="28"/>
      <c r="G144" s="41">
        <v>0.745</v>
      </c>
      <c r="H144" s="40">
        <v>0.4</v>
      </c>
    </row>
    <row r="145" spans="1:8" ht="12.75">
      <c r="A145" s="8" t="s">
        <v>202</v>
      </c>
      <c r="B145" s="25" t="s">
        <v>203</v>
      </c>
      <c r="C145" s="20">
        <v>7.5</v>
      </c>
      <c r="D145" s="20">
        <v>0.06</v>
      </c>
      <c r="E145" s="21">
        <v>25</v>
      </c>
      <c r="F145" s="28"/>
      <c r="G145" s="41">
        <v>0.75</v>
      </c>
      <c r="H145" s="40">
        <v>0.4</v>
      </c>
    </row>
    <row r="146" spans="2:8" ht="12.75">
      <c r="B146" s="25" t="s">
        <v>204</v>
      </c>
      <c r="C146" s="20">
        <v>7.5</v>
      </c>
      <c r="D146" s="20">
        <v>0.06</v>
      </c>
      <c r="E146" s="21">
        <v>25</v>
      </c>
      <c r="F146" s="28"/>
      <c r="G146" s="41">
        <v>0.755</v>
      </c>
      <c r="H146" s="40">
        <v>0.3</v>
      </c>
    </row>
    <row r="147" spans="2:8" ht="12.75">
      <c r="B147" s="25" t="s">
        <v>215</v>
      </c>
      <c r="C147" s="20">
        <v>20</v>
      </c>
      <c r="D147" s="20">
        <v>0.12</v>
      </c>
      <c r="E147" s="21">
        <v>25</v>
      </c>
      <c r="F147" s="28"/>
      <c r="G147" s="38">
        <v>0.76</v>
      </c>
      <c r="H147" s="40">
        <v>0.3</v>
      </c>
    </row>
    <row r="148" spans="2:8" ht="12.75">
      <c r="B148" s="25" t="s">
        <v>284</v>
      </c>
      <c r="C148" s="20"/>
      <c r="D148" s="20"/>
      <c r="E148" s="21"/>
      <c r="F148" s="28"/>
      <c r="G148" s="41">
        <v>0.77</v>
      </c>
      <c r="H148" s="40">
        <v>0.3</v>
      </c>
    </row>
    <row r="149" spans="2:8" ht="12.75">
      <c r="B149" s="25" t="s">
        <v>286</v>
      </c>
      <c r="C149" s="20"/>
      <c r="D149" s="20"/>
      <c r="E149" s="21"/>
      <c r="F149" s="28"/>
      <c r="G149" s="41">
        <v>0.78</v>
      </c>
      <c r="H149" s="40">
        <v>0.3</v>
      </c>
    </row>
    <row r="150" spans="2:8" ht="12.75">
      <c r="B150" s="25" t="s">
        <v>285</v>
      </c>
      <c r="C150" s="20"/>
      <c r="D150" s="20"/>
      <c r="E150" s="21"/>
      <c r="F150" s="28"/>
      <c r="G150" s="41">
        <v>0.79</v>
      </c>
      <c r="H150" s="40">
        <v>0.3</v>
      </c>
    </row>
    <row r="151" spans="2:8" ht="12.75">
      <c r="B151" s="25" t="s">
        <v>287</v>
      </c>
      <c r="C151" s="20"/>
      <c r="D151" s="20"/>
      <c r="E151" s="21"/>
      <c r="F151" s="28"/>
      <c r="G151" s="41">
        <v>0.8</v>
      </c>
      <c r="H151" s="40">
        <v>0.3</v>
      </c>
    </row>
    <row r="152" spans="2:8" ht="12.75">
      <c r="B152" s="25" t="s">
        <v>288</v>
      </c>
      <c r="C152" s="20"/>
      <c r="D152" s="20"/>
      <c r="E152" s="21"/>
      <c r="F152" s="28"/>
      <c r="G152" s="41">
        <v>0.81</v>
      </c>
      <c r="H152" s="40">
        <v>0.3</v>
      </c>
    </row>
    <row r="153" spans="2:8" ht="12.75">
      <c r="B153" s="25" t="s">
        <v>289</v>
      </c>
      <c r="C153" s="20"/>
      <c r="D153" s="20"/>
      <c r="E153" s="21"/>
      <c r="F153" s="28"/>
      <c r="G153" s="41">
        <v>0.82</v>
      </c>
      <c r="H153" s="40">
        <v>0.3</v>
      </c>
    </row>
    <row r="154" spans="2:8" ht="12.75">
      <c r="B154" s="25" t="s">
        <v>216</v>
      </c>
      <c r="C154" s="20">
        <v>20</v>
      </c>
      <c r="D154" s="20">
        <v>0.12</v>
      </c>
      <c r="E154" s="21">
        <v>25</v>
      </c>
      <c r="F154" s="28"/>
      <c r="G154" s="41">
        <v>0.83</v>
      </c>
      <c r="H154" s="40">
        <v>0.3</v>
      </c>
    </row>
    <row r="155" spans="2:8" ht="12.75">
      <c r="B155" s="25" t="s">
        <v>217</v>
      </c>
      <c r="C155" s="20">
        <v>7.5</v>
      </c>
      <c r="D155" s="20">
        <v>0.18</v>
      </c>
      <c r="E155" s="21">
        <v>10</v>
      </c>
      <c r="F155" s="28"/>
      <c r="G155" s="41">
        <v>0.84</v>
      </c>
      <c r="H155" s="40">
        <v>0.3</v>
      </c>
    </row>
    <row r="156" spans="2:8" ht="13.5" thickBot="1">
      <c r="B156" s="25" t="s">
        <v>290</v>
      </c>
      <c r="C156" s="20"/>
      <c r="D156" s="20"/>
      <c r="E156" s="21"/>
      <c r="F156" s="28"/>
      <c r="G156" s="42">
        <v>0.85</v>
      </c>
      <c r="H156" s="43">
        <v>0.3</v>
      </c>
    </row>
    <row r="157" spans="2:6" ht="12.75">
      <c r="B157" s="25" t="s">
        <v>291</v>
      </c>
      <c r="C157" s="20"/>
      <c r="D157" s="20"/>
      <c r="E157" s="21"/>
      <c r="F157" s="28"/>
    </row>
    <row r="158" spans="2:6" ht="12.75">
      <c r="B158" s="25" t="s">
        <v>292</v>
      </c>
      <c r="C158" s="20"/>
      <c r="D158" s="20"/>
      <c r="E158" s="21"/>
      <c r="F158" s="28"/>
    </row>
    <row r="159" spans="2:6" ht="12.75">
      <c r="B159" s="25" t="s">
        <v>93</v>
      </c>
      <c r="C159" s="20">
        <v>7.5</v>
      </c>
      <c r="D159" s="20">
        <v>0.06</v>
      </c>
      <c r="E159" s="21">
        <v>8</v>
      </c>
      <c r="F159" s="28"/>
    </row>
    <row r="160" spans="2:6" ht="12.75">
      <c r="B160" s="25" t="s">
        <v>293</v>
      </c>
      <c r="C160" s="20"/>
      <c r="D160" s="20"/>
      <c r="E160" s="21"/>
      <c r="F160" s="28"/>
    </row>
    <row r="161" spans="2:6" ht="12.75">
      <c r="B161" s="25" t="s">
        <v>294</v>
      </c>
      <c r="C161" s="20"/>
      <c r="D161" s="20"/>
      <c r="E161" s="21"/>
      <c r="F161" s="28"/>
    </row>
    <row r="162" spans="2:6" ht="12.75">
      <c r="B162" s="25" t="s">
        <v>295</v>
      </c>
      <c r="C162" s="20"/>
      <c r="D162" s="20"/>
      <c r="E162" s="21"/>
      <c r="F162" s="28"/>
    </row>
    <row r="163" spans="2:6" ht="12.75">
      <c r="B163" s="25" t="s">
        <v>296</v>
      </c>
      <c r="C163" s="20"/>
      <c r="D163" s="20"/>
      <c r="E163" s="21"/>
      <c r="F163" s="28"/>
    </row>
    <row r="164" spans="2:6" ht="12.75">
      <c r="B164" s="25" t="s">
        <v>297</v>
      </c>
      <c r="C164" s="20"/>
      <c r="D164" s="20"/>
      <c r="E164" s="21"/>
      <c r="F164" s="28"/>
    </row>
    <row r="165" spans="2:6" ht="12.75">
      <c r="B165" s="25" t="s">
        <v>298</v>
      </c>
      <c r="C165" s="20"/>
      <c r="D165" s="20"/>
      <c r="E165" s="21"/>
      <c r="F165" s="28"/>
    </row>
    <row r="166" spans="2:6" ht="12.75">
      <c r="B166" s="25" t="s">
        <v>299</v>
      </c>
      <c r="C166" s="20"/>
      <c r="D166" s="20"/>
      <c r="E166" s="21"/>
      <c r="F166" s="28"/>
    </row>
    <row r="167" spans="1:6" ht="12.75">
      <c r="A167" s="8" t="s">
        <v>218</v>
      </c>
      <c r="B167" s="25" t="s">
        <v>47</v>
      </c>
      <c r="C167" s="20">
        <v>20</v>
      </c>
      <c r="D167" s="20">
        <v>0.06</v>
      </c>
      <c r="E167" s="21">
        <v>40</v>
      </c>
      <c r="F167" s="28"/>
    </row>
    <row r="168" spans="2:6" ht="12.75">
      <c r="B168" s="25" t="s">
        <v>233</v>
      </c>
      <c r="C168" s="20">
        <v>20</v>
      </c>
      <c r="D168" s="20">
        <v>0.06</v>
      </c>
      <c r="E168" s="21">
        <v>40</v>
      </c>
      <c r="F168" s="28"/>
    </row>
    <row r="169" spans="2:6" ht="12.75">
      <c r="B169" s="25" t="s">
        <v>232</v>
      </c>
      <c r="C169" s="20">
        <v>20</v>
      </c>
      <c r="D169" s="20">
        <v>0.06</v>
      </c>
      <c r="E169" s="21">
        <v>40</v>
      </c>
      <c r="F169" s="28"/>
    </row>
    <row r="170" spans="2:6" ht="12.75">
      <c r="B170" s="25" t="s">
        <v>48</v>
      </c>
      <c r="C170" s="20">
        <v>7.5</v>
      </c>
      <c r="D170" s="20">
        <v>0.18</v>
      </c>
      <c r="E170" s="21">
        <v>20</v>
      </c>
      <c r="F170" s="28"/>
    </row>
    <row r="171" spans="2:6" ht="12.75">
      <c r="B171" s="25" t="s">
        <v>49</v>
      </c>
      <c r="C171" s="20">
        <v>0</v>
      </c>
      <c r="D171" s="20">
        <v>0.3</v>
      </c>
      <c r="E171" s="21">
        <v>0</v>
      </c>
      <c r="F171" s="28"/>
    </row>
    <row r="172" spans="2:6" ht="12.75">
      <c r="B172" s="25" t="s">
        <v>220</v>
      </c>
      <c r="C172" s="20">
        <v>10</v>
      </c>
      <c r="D172" s="20">
        <v>0.12</v>
      </c>
      <c r="E172" s="21">
        <v>40</v>
      </c>
      <c r="F172" s="28"/>
    </row>
    <row r="173" spans="2:6" ht="12.75">
      <c r="B173" s="25" t="s">
        <v>258</v>
      </c>
      <c r="C173" s="20">
        <v>20</v>
      </c>
      <c r="D173" s="20">
        <v>0.06</v>
      </c>
      <c r="E173" s="21">
        <v>100</v>
      </c>
      <c r="F173" s="28"/>
    </row>
    <row r="174" spans="2:6" ht="12.75">
      <c r="B174" s="25" t="s">
        <v>219</v>
      </c>
      <c r="C174" s="20">
        <v>20</v>
      </c>
      <c r="D174" s="20">
        <v>0.06</v>
      </c>
      <c r="E174" s="21">
        <v>100</v>
      </c>
      <c r="F174" s="28"/>
    </row>
    <row r="175" spans="2:6" ht="12.75">
      <c r="B175" s="25" t="s">
        <v>67</v>
      </c>
      <c r="C175" s="20">
        <v>20</v>
      </c>
      <c r="D175" s="20">
        <v>0.06</v>
      </c>
      <c r="E175" s="21">
        <v>100</v>
      </c>
      <c r="F175" s="28"/>
    </row>
    <row r="176" spans="2:6" ht="12.75">
      <c r="B176" s="25" t="s">
        <v>68</v>
      </c>
      <c r="C176" s="20">
        <v>20</v>
      </c>
      <c r="D176" s="20">
        <v>0.06</v>
      </c>
      <c r="E176" s="21">
        <v>40</v>
      </c>
      <c r="F176" s="28"/>
    </row>
    <row r="177" spans="2:6" ht="12.75">
      <c r="B177" s="25" t="s">
        <v>259</v>
      </c>
      <c r="C177" s="20">
        <v>20</v>
      </c>
      <c r="D177" s="20">
        <v>0.06</v>
      </c>
      <c r="E177" s="21">
        <v>40</v>
      </c>
      <c r="F177" s="28"/>
    </row>
    <row r="178" spans="2:6" ht="12.75">
      <c r="B178" s="25" t="s">
        <v>260</v>
      </c>
      <c r="C178" s="20">
        <v>20</v>
      </c>
      <c r="D178" s="20">
        <v>0.06</v>
      </c>
      <c r="E178" s="21">
        <v>40</v>
      </c>
      <c r="F178" s="28"/>
    </row>
    <row r="179" spans="2:6" ht="12.75">
      <c r="B179" s="25" t="s">
        <v>221</v>
      </c>
      <c r="C179" s="20">
        <v>7.5</v>
      </c>
      <c r="D179" s="20">
        <v>0.18</v>
      </c>
      <c r="E179" s="21">
        <v>20</v>
      </c>
      <c r="F179" s="28"/>
    </row>
    <row r="180" spans="2:6" ht="12.75">
      <c r="B180" s="25" t="s">
        <v>70</v>
      </c>
      <c r="C180" s="20">
        <v>0</v>
      </c>
      <c r="D180" s="20">
        <v>0.3</v>
      </c>
      <c r="E180" s="21">
        <v>0</v>
      </c>
      <c r="F180" s="28"/>
    </row>
    <row r="181" spans="2:6" ht="12.75">
      <c r="B181" s="25" t="s">
        <v>71</v>
      </c>
      <c r="C181" s="20">
        <v>0</v>
      </c>
      <c r="D181" s="20">
        <v>0.3</v>
      </c>
      <c r="E181" s="21">
        <v>0</v>
      </c>
      <c r="F181" s="28"/>
    </row>
    <row r="182" spans="2:6" ht="12.75">
      <c r="B182" s="25" t="s">
        <v>226</v>
      </c>
      <c r="C182" s="20">
        <v>20</v>
      </c>
      <c r="D182" s="20">
        <v>0.06</v>
      </c>
      <c r="E182" s="21">
        <v>40</v>
      </c>
      <c r="F182" s="28"/>
    </row>
    <row r="183" spans="2:6" ht="12.75">
      <c r="B183" s="25" t="s">
        <v>228</v>
      </c>
      <c r="C183" s="20">
        <v>20</v>
      </c>
      <c r="D183" s="20">
        <v>0.06</v>
      </c>
      <c r="E183" s="21">
        <v>40</v>
      </c>
      <c r="F183" s="28"/>
    </row>
    <row r="184" spans="2:6" ht="12.75">
      <c r="B184" s="25" t="s">
        <v>227</v>
      </c>
      <c r="C184" s="20">
        <v>20</v>
      </c>
      <c r="D184" s="20">
        <v>0.06</v>
      </c>
      <c r="E184" s="21">
        <v>40</v>
      </c>
      <c r="F184" s="28"/>
    </row>
    <row r="185" spans="2:6" ht="12.75">
      <c r="B185" s="26" t="s">
        <v>229</v>
      </c>
      <c r="C185" s="20">
        <v>20</v>
      </c>
      <c r="D185" s="20">
        <v>0.06</v>
      </c>
      <c r="E185" s="21">
        <v>10</v>
      </c>
      <c r="F185" s="28"/>
    </row>
    <row r="186" spans="2:6" ht="12.75">
      <c r="B186" s="25" t="s">
        <v>230</v>
      </c>
      <c r="C186" s="20">
        <v>20</v>
      </c>
      <c r="D186" s="20">
        <v>0.06</v>
      </c>
      <c r="E186" s="21">
        <v>10</v>
      </c>
      <c r="F186" s="28"/>
    </row>
    <row r="187" spans="2:6" ht="12.75">
      <c r="B187" s="25" t="s">
        <v>231</v>
      </c>
      <c r="C187" s="20">
        <v>20</v>
      </c>
      <c r="D187" s="20">
        <v>0.06</v>
      </c>
      <c r="E187" s="21">
        <v>10</v>
      </c>
      <c r="F187" s="28"/>
    </row>
    <row r="188" spans="2:6" ht="12.75">
      <c r="B188" s="25" t="s">
        <v>222</v>
      </c>
      <c r="C188" s="20">
        <v>0</v>
      </c>
      <c r="D188" s="20">
        <v>0.3</v>
      </c>
      <c r="E188" s="21">
        <v>0</v>
      </c>
      <c r="F188" s="28"/>
    </row>
    <row r="189" spans="2:6" ht="12.75">
      <c r="B189" s="25" t="s">
        <v>82</v>
      </c>
      <c r="C189" s="20">
        <v>0</v>
      </c>
      <c r="D189" s="20">
        <v>0.48</v>
      </c>
      <c r="E189" s="21">
        <v>0</v>
      </c>
      <c r="F189" s="28"/>
    </row>
    <row r="190" spans="2:6" ht="12.75">
      <c r="B190" s="25" t="s">
        <v>225</v>
      </c>
      <c r="C190" s="20">
        <v>0</v>
      </c>
      <c r="D190" s="20">
        <v>0.48</v>
      </c>
      <c r="E190" s="21">
        <v>0</v>
      </c>
      <c r="F190" s="28"/>
    </row>
    <row r="191" spans="2:6" ht="12.75">
      <c r="B191" s="25" t="s">
        <v>88</v>
      </c>
      <c r="C191" s="20">
        <v>7.5</v>
      </c>
      <c r="D191" s="20">
        <v>0.06</v>
      </c>
      <c r="E191" s="21">
        <v>150</v>
      </c>
      <c r="F191" s="28"/>
    </row>
    <row r="192" spans="2:6" ht="12.75">
      <c r="B192" s="25" t="s">
        <v>223</v>
      </c>
      <c r="C192" s="20">
        <v>7.5</v>
      </c>
      <c r="D192" s="20">
        <v>0.06</v>
      </c>
      <c r="E192" s="21">
        <v>150</v>
      </c>
      <c r="F192" s="28"/>
    </row>
    <row r="193" spans="2:6" ht="12.75">
      <c r="B193" s="25" t="s">
        <v>89</v>
      </c>
      <c r="C193" s="20">
        <v>0</v>
      </c>
      <c r="D193" s="20">
        <v>0.3</v>
      </c>
      <c r="E193" s="21">
        <v>0</v>
      </c>
      <c r="F193" s="28"/>
    </row>
    <row r="194" spans="2:6" ht="12.75">
      <c r="B194" s="25" t="s">
        <v>224</v>
      </c>
      <c r="C194" s="20">
        <v>0</v>
      </c>
      <c r="D194" s="20">
        <v>0.48</v>
      </c>
      <c r="E194" s="21">
        <v>0</v>
      </c>
      <c r="F194" s="28"/>
    </row>
    <row r="195" spans="2:6" ht="12.75">
      <c r="B195" s="25" t="s">
        <v>235</v>
      </c>
      <c r="C195" s="20">
        <v>20</v>
      </c>
      <c r="D195" s="20">
        <v>0.06</v>
      </c>
      <c r="E195" s="21">
        <v>10</v>
      </c>
      <c r="F195" s="28"/>
    </row>
    <row r="196" spans="2:6" ht="12.75">
      <c r="B196" s="25" t="s">
        <v>234</v>
      </c>
      <c r="C196" s="20">
        <v>20</v>
      </c>
      <c r="D196" s="20">
        <v>0.06</v>
      </c>
      <c r="E196" s="21">
        <v>10</v>
      </c>
      <c r="F196" s="28"/>
    </row>
    <row r="197" spans="1:6" ht="12.75">
      <c r="A197" s="8" t="s">
        <v>91</v>
      </c>
      <c r="B197" s="25" t="s">
        <v>97</v>
      </c>
      <c r="C197" s="20">
        <v>0</v>
      </c>
      <c r="D197" s="20">
        <v>0.06</v>
      </c>
      <c r="E197" s="21">
        <v>0</v>
      </c>
      <c r="F197" s="28"/>
    </row>
    <row r="198" spans="1:6" ht="12.75">
      <c r="A198" s="8" t="s">
        <v>236</v>
      </c>
      <c r="B198" s="25" t="s">
        <v>75</v>
      </c>
      <c r="C198" s="20">
        <v>5</v>
      </c>
      <c r="D198" s="20">
        <v>0.06</v>
      </c>
      <c r="E198" s="21">
        <v>150</v>
      </c>
      <c r="F198" s="28"/>
    </row>
    <row r="199" spans="2:6" ht="12.75">
      <c r="B199" s="25" t="s">
        <v>90</v>
      </c>
      <c r="C199" s="20">
        <v>10</v>
      </c>
      <c r="D199" s="20">
        <v>0.06</v>
      </c>
      <c r="E199" s="21">
        <v>70</v>
      </c>
      <c r="F199" s="28"/>
    </row>
    <row r="200" spans="2:6" ht="12.75">
      <c r="B200" s="25" t="s">
        <v>92</v>
      </c>
      <c r="C200" s="20">
        <v>10</v>
      </c>
      <c r="D200" s="20">
        <v>0.06</v>
      </c>
      <c r="E200" s="21">
        <v>70</v>
      </c>
      <c r="F200" s="28"/>
    </row>
    <row r="201" spans="2:6" ht="12.75">
      <c r="B201" s="25" t="s">
        <v>237</v>
      </c>
      <c r="C201" s="20">
        <v>5</v>
      </c>
      <c r="D201" s="20">
        <v>0.06</v>
      </c>
      <c r="E201" s="30">
        <v>60</v>
      </c>
      <c r="F201" s="28"/>
    </row>
    <row r="202" spans="1:6" ht="12.75">
      <c r="A202" s="8" t="s">
        <v>238</v>
      </c>
      <c r="B202" s="25" t="s">
        <v>239</v>
      </c>
      <c r="C202" s="20">
        <v>7.5</v>
      </c>
      <c r="D202" s="20">
        <v>0.06</v>
      </c>
      <c r="E202" s="30">
        <v>100</v>
      </c>
      <c r="F202" s="28"/>
    </row>
    <row r="203" spans="2:6" ht="12.75">
      <c r="B203" s="25" t="s">
        <v>240</v>
      </c>
      <c r="C203" s="20">
        <v>7.5</v>
      </c>
      <c r="D203" s="20">
        <v>0.06</v>
      </c>
      <c r="E203" s="30">
        <v>100</v>
      </c>
      <c r="F203" s="28"/>
    </row>
    <row r="204" spans="1:6" ht="12.75">
      <c r="A204" s="8" t="s">
        <v>241</v>
      </c>
      <c r="B204" s="25" t="s">
        <v>242</v>
      </c>
      <c r="C204" s="20">
        <v>5</v>
      </c>
      <c r="D204" s="20">
        <v>0.06</v>
      </c>
      <c r="E204" s="30">
        <v>5</v>
      </c>
      <c r="F204" s="28"/>
    </row>
    <row r="205" spans="2:6" ht="12.75">
      <c r="B205" s="25" t="s">
        <v>61</v>
      </c>
      <c r="C205" s="20">
        <v>5</v>
      </c>
      <c r="D205" s="20">
        <v>0.06</v>
      </c>
      <c r="E205" s="30">
        <v>4</v>
      </c>
      <c r="F205" s="28"/>
    </row>
    <row r="206" spans="2:6" ht="12.75">
      <c r="B206" s="25" t="s">
        <v>157</v>
      </c>
      <c r="C206" s="20">
        <v>5</v>
      </c>
      <c r="D206" s="20">
        <v>0.06</v>
      </c>
      <c r="E206" s="30">
        <v>4</v>
      </c>
      <c r="F206" s="28"/>
    </row>
    <row r="207" spans="2:6" ht="12.75">
      <c r="B207" s="25" t="s">
        <v>125</v>
      </c>
      <c r="C207" s="20">
        <v>5</v>
      </c>
      <c r="D207" s="20">
        <v>0.06</v>
      </c>
      <c r="E207" s="30">
        <v>4</v>
      </c>
      <c r="F207" s="28"/>
    </row>
    <row r="208" spans="2:6" ht="12.75">
      <c r="B208" s="25" t="s">
        <v>63</v>
      </c>
      <c r="C208" s="20">
        <v>5</v>
      </c>
      <c r="D208" s="20">
        <v>0.06</v>
      </c>
      <c r="E208" s="30">
        <v>4</v>
      </c>
      <c r="F208" s="28"/>
    </row>
    <row r="209" spans="2:6" ht="12.75">
      <c r="B209" s="25" t="s">
        <v>244</v>
      </c>
      <c r="C209" s="20">
        <v>5</v>
      </c>
      <c r="D209" s="20">
        <v>0.06</v>
      </c>
      <c r="E209" s="30">
        <v>4</v>
      </c>
      <c r="F209" s="28"/>
    </row>
    <row r="210" spans="2:6" ht="12.75">
      <c r="B210" s="25" t="s">
        <v>243</v>
      </c>
      <c r="C210" s="20">
        <v>5</v>
      </c>
      <c r="D210" s="20">
        <v>0.06</v>
      </c>
      <c r="E210" s="30">
        <v>4</v>
      </c>
      <c r="F210" s="28"/>
    </row>
    <row r="211" spans="2:6" ht="12.75">
      <c r="B211" s="25" t="s">
        <v>253</v>
      </c>
      <c r="C211" s="20">
        <v>5</v>
      </c>
      <c r="D211" s="20">
        <v>0.06</v>
      </c>
      <c r="E211" s="30">
        <v>4</v>
      </c>
      <c r="F211" s="28"/>
    </row>
    <row r="212" spans="2:6" ht="12.75">
      <c r="B212" s="25" t="s">
        <v>255</v>
      </c>
      <c r="C212" s="20">
        <v>5</v>
      </c>
      <c r="D212" s="20">
        <v>0.06</v>
      </c>
      <c r="E212" s="30">
        <v>4</v>
      </c>
      <c r="F212" s="28"/>
    </row>
    <row r="213" spans="2:6" ht="12.75">
      <c r="B213" s="25" t="s">
        <v>254</v>
      </c>
      <c r="C213" s="20">
        <v>5</v>
      </c>
      <c r="D213" s="20">
        <v>0.06</v>
      </c>
      <c r="E213" s="30">
        <v>4</v>
      </c>
      <c r="F213" s="28"/>
    </row>
    <row r="214" spans="2:6" ht="12.75">
      <c r="B214" s="25" t="s">
        <v>73</v>
      </c>
      <c r="C214" s="20">
        <v>5</v>
      </c>
      <c r="D214" s="20">
        <v>0.06</v>
      </c>
      <c r="E214" s="30">
        <v>4</v>
      </c>
      <c r="F214" s="28"/>
    </row>
    <row r="215" spans="2:6" ht="12.75">
      <c r="B215" s="25" t="s">
        <v>262</v>
      </c>
      <c r="C215" s="20">
        <v>5</v>
      </c>
      <c r="D215" s="20">
        <v>0.06</v>
      </c>
      <c r="E215" s="30">
        <v>4</v>
      </c>
      <c r="F215" s="28"/>
    </row>
    <row r="216" spans="2:6" ht="12.75">
      <c r="B216" s="25" t="s">
        <v>263</v>
      </c>
      <c r="C216" s="20">
        <v>5</v>
      </c>
      <c r="D216" s="20">
        <v>0.06</v>
      </c>
      <c r="E216" s="30">
        <v>4</v>
      </c>
      <c r="F216" s="28"/>
    </row>
    <row r="217" spans="2:8" ht="12.75">
      <c r="B217" s="25" t="s">
        <v>248</v>
      </c>
      <c r="C217" s="20">
        <v>15</v>
      </c>
      <c r="D217" s="20">
        <v>0</v>
      </c>
      <c r="E217" s="30">
        <v>10</v>
      </c>
      <c r="F217" s="28"/>
      <c r="G217" s="31"/>
      <c r="H217" s="31"/>
    </row>
    <row r="218" spans="2:6" ht="12.75">
      <c r="B218" s="25" t="s">
        <v>81</v>
      </c>
      <c r="C218" s="20">
        <v>5</v>
      </c>
      <c r="D218" s="20">
        <v>0.18</v>
      </c>
      <c r="E218" s="30">
        <v>10</v>
      </c>
      <c r="F218" s="28"/>
    </row>
    <row r="219" spans="2:6" ht="12.75">
      <c r="B219" s="25" t="s">
        <v>272</v>
      </c>
      <c r="C219" s="20">
        <v>5</v>
      </c>
      <c r="D219" s="20">
        <v>0.12</v>
      </c>
      <c r="E219" s="30">
        <v>10</v>
      </c>
      <c r="F219" s="28"/>
    </row>
    <row r="220" spans="2:6" ht="12.75">
      <c r="B220" s="25" t="s">
        <v>249</v>
      </c>
      <c r="C220" s="20">
        <v>5</v>
      </c>
      <c r="D220" s="20">
        <v>0.12</v>
      </c>
      <c r="E220" s="30">
        <v>10</v>
      </c>
      <c r="F220" s="28"/>
    </row>
    <row r="221" spans="2:6" ht="12.75">
      <c r="B221" s="25" t="s">
        <v>245</v>
      </c>
      <c r="C221" s="20">
        <v>5</v>
      </c>
      <c r="D221" s="20">
        <v>0.06</v>
      </c>
      <c r="E221" s="30">
        <v>4</v>
      </c>
      <c r="F221" s="28"/>
    </row>
    <row r="222" spans="2:6" ht="12.75">
      <c r="B222" s="25" t="s">
        <v>247</v>
      </c>
      <c r="C222" s="20">
        <v>5</v>
      </c>
      <c r="D222" s="20">
        <v>0.06</v>
      </c>
      <c r="E222" s="30">
        <v>4</v>
      </c>
      <c r="F222" s="28"/>
    </row>
    <row r="223" spans="2:8" ht="12.75">
      <c r="B223" s="25" t="s">
        <v>246</v>
      </c>
      <c r="C223" s="20">
        <v>5</v>
      </c>
      <c r="D223" s="20">
        <v>0.06</v>
      </c>
      <c r="E223" s="30">
        <v>4</v>
      </c>
      <c r="F223" s="28"/>
      <c r="G223" s="31"/>
      <c r="H223" s="31"/>
    </row>
    <row r="224" spans="2:8" ht="12.75">
      <c r="B224" s="25" t="s">
        <v>250</v>
      </c>
      <c r="C224" s="20">
        <v>5</v>
      </c>
      <c r="D224" s="20">
        <v>0.06</v>
      </c>
      <c r="E224" s="30">
        <v>4</v>
      </c>
      <c r="F224" s="28"/>
      <c r="G224" s="31"/>
      <c r="H224" s="31"/>
    </row>
    <row r="225" spans="2:6" ht="12.75">
      <c r="B225" s="25" t="s">
        <v>252</v>
      </c>
      <c r="C225" s="20">
        <v>5</v>
      </c>
      <c r="D225" s="20">
        <v>0.06</v>
      </c>
      <c r="E225" s="30">
        <v>4</v>
      </c>
      <c r="F225" s="28"/>
    </row>
    <row r="226" spans="2:6" ht="12.75">
      <c r="B226" s="25" t="s">
        <v>251</v>
      </c>
      <c r="C226" s="20">
        <v>5</v>
      </c>
      <c r="D226" s="20">
        <v>0.06</v>
      </c>
      <c r="E226" s="30">
        <v>4</v>
      </c>
      <c r="F226" s="28"/>
    </row>
    <row r="227" spans="2:6" ht="13.5" thickBot="1">
      <c r="B227" s="27" t="s">
        <v>95</v>
      </c>
      <c r="C227" s="22">
        <v>5</v>
      </c>
      <c r="D227" s="22">
        <v>0.06</v>
      </c>
      <c r="E227" s="64">
        <v>5</v>
      </c>
      <c r="F227" s="28"/>
    </row>
    <row r="228" ht="12.75">
      <c r="F228" s="28"/>
    </row>
    <row r="229" spans="2:6" ht="12.75">
      <c r="B229" s="45"/>
      <c r="C229" s="31"/>
      <c r="D229" s="31"/>
      <c r="E229" s="31"/>
      <c r="F229" s="28"/>
    </row>
    <row r="230" ht="12.75">
      <c r="F230" s="28"/>
    </row>
    <row r="231" ht="12.75">
      <c r="F231" s="28"/>
    </row>
    <row r="232" ht="12.75">
      <c r="F232" s="28"/>
    </row>
    <row r="233" spans="2:6" ht="12.75">
      <c r="B233" s="6"/>
      <c r="F233" s="28"/>
    </row>
    <row r="235" spans="2:9" ht="12.75">
      <c r="B235" s="45"/>
      <c r="C235" s="31"/>
      <c r="D235" s="31"/>
      <c r="E235" s="31"/>
      <c r="F235" s="31"/>
      <c r="I235" s="31"/>
    </row>
    <row r="236" spans="2:5" ht="12.75">
      <c r="B236" s="46"/>
      <c r="C236" s="31"/>
      <c r="D236" s="31"/>
      <c r="E236" s="31"/>
    </row>
    <row r="237" ht="12.75">
      <c r="B237" s="5"/>
    </row>
    <row r="238" spans="1:2" ht="12.75">
      <c r="A238" s="4"/>
      <c r="B238" s="5"/>
    </row>
    <row r="239" spans="1:2" ht="12.75">
      <c r="A239" s="32"/>
      <c r="B239" s="5"/>
    </row>
    <row r="240" spans="1:2" ht="12.75">
      <c r="A240" s="32"/>
      <c r="B240" s="5"/>
    </row>
    <row r="241" spans="1:9" ht="12.75">
      <c r="A241" s="32"/>
      <c r="B241" s="5"/>
      <c r="F241" s="31"/>
      <c r="I241" s="31"/>
    </row>
    <row r="242" spans="1:9" ht="12.75">
      <c r="A242" s="32"/>
      <c r="B242" s="5"/>
      <c r="F242" s="31"/>
      <c r="I242" s="31"/>
    </row>
    <row r="243" spans="1:2" ht="12.75">
      <c r="A243" s="32"/>
      <c r="B243" s="5"/>
    </row>
    <row r="244" spans="1:2" ht="12.75">
      <c r="A244" s="32"/>
      <c r="B244" s="5"/>
    </row>
    <row r="245" spans="1:2" ht="12.75">
      <c r="A245" s="32"/>
      <c r="B245" s="5"/>
    </row>
    <row r="246" spans="1:2" ht="12.75">
      <c r="A246" s="32"/>
      <c r="B246" s="5"/>
    </row>
    <row r="247" spans="1:2" ht="12.75">
      <c r="A247" s="32"/>
      <c r="B247" s="3"/>
    </row>
    <row r="248" spans="1:2" ht="12.75">
      <c r="A248" s="32"/>
      <c r="B248" s="3"/>
    </row>
    <row r="249" spans="1:2" ht="12.75">
      <c r="A249" s="33"/>
      <c r="B249" s="3"/>
    </row>
    <row r="250" spans="1:2" ht="12.75">
      <c r="A250" s="33"/>
      <c r="B250" s="3"/>
    </row>
    <row r="251" spans="1:2" ht="12.75">
      <c r="A251" s="34"/>
      <c r="B251" s="3"/>
    </row>
    <row r="252" spans="1:2" ht="12.75">
      <c r="A252" s="34"/>
      <c r="B252" s="3"/>
    </row>
    <row r="253" spans="1:2" ht="12.75">
      <c r="A253" s="34"/>
      <c r="B253" s="3"/>
    </row>
    <row r="254" spans="1:2" ht="12.75">
      <c r="A254" s="34"/>
      <c r="B254" s="3"/>
    </row>
    <row r="255" spans="1:2" ht="12.75">
      <c r="A255" s="34"/>
      <c r="B255" s="3"/>
    </row>
    <row r="256" spans="1:2" ht="12.75">
      <c r="A256" s="34"/>
      <c r="B256" s="3"/>
    </row>
    <row r="257" spans="1:2" ht="12.75">
      <c r="A257" s="34"/>
      <c r="B257" s="3"/>
    </row>
    <row r="258" spans="1:2" ht="12.75">
      <c r="A258" s="34"/>
      <c r="B258" s="3"/>
    </row>
    <row r="259" spans="1:2" ht="12.75">
      <c r="A259" s="34"/>
      <c r="B259" s="3"/>
    </row>
    <row r="260" spans="1:2" ht="12.75">
      <c r="A260" s="34"/>
      <c r="B260" s="3"/>
    </row>
    <row r="261" spans="1:2" ht="12.75">
      <c r="A261" s="34"/>
      <c r="B261" s="3"/>
    </row>
    <row r="262" spans="1:2" ht="12.75">
      <c r="A262" s="34"/>
      <c r="B262" s="3"/>
    </row>
    <row r="263" spans="1:2" ht="12.75">
      <c r="A263" s="34"/>
      <c r="B263" s="3"/>
    </row>
    <row r="264" spans="1:2" ht="12.75">
      <c r="A264" s="34"/>
      <c r="B264" s="3"/>
    </row>
    <row r="265" spans="1:2" ht="12.75">
      <c r="A265" s="34"/>
      <c r="B265" s="3"/>
    </row>
    <row r="266" spans="1:2" ht="12.75">
      <c r="A266" s="34"/>
      <c r="B266" s="3"/>
    </row>
    <row r="267" spans="1:2" ht="12.75">
      <c r="A267" s="34"/>
      <c r="B267" s="3"/>
    </row>
    <row r="268" spans="1:2" ht="12.75">
      <c r="A268" s="34"/>
      <c r="B268" s="3"/>
    </row>
    <row r="269" spans="1:2" ht="12.75">
      <c r="A269" s="34"/>
      <c r="B269" s="3"/>
    </row>
    <row r="270" spans="1:2" ht="12.75">
      <c r="A270" s="34"/>
      <c r="B270" s="3"/>
    </row>
    <row r="271" spans="1:2" ht="12.75">
      <c r="A271" s="34"/>
      <c r="B271" s="3"/>
    </row>
    <row r="272" spans="1:2" ht="12.75">
      <c r="A272" s="34"/>
      <c r="B272" s="3"/>
    </row>
    <row r="273" spans="1:2" ht="12.75">
      <c r="A273" s="34"/>
      <c r="B273" s="3"/>
    </row>
    <row r="274" spans="1:2" ht="12.75">
      <c r="A274" s="34"/>
      <c r="B274" s="3"/>
    </row>
    <row r="275" spans="1:2" ht="12.75">
      <c r="A275" s="34"/>
      <c r="B275" s="3"/>
    </row>
    <row r="276" spans="1:2" ht="12.75">
      <c r="A276" s="34"/>
      <c r="B276" s="3"/>
    </row>
    <row r="277" spans="1:2" ht="12.75">
      <c r="A277" s="34"/>
      <c r="B277" s="3"/>
    </row>
    <row r="278" spans="1:2" ht="12.75">
      <c r="A278" s="34"/>
      <c r="B278" s="3"/>
    </row>
    <row r="279" spans="1:2" ht="12.75">
      <c r="A279" s="34"/>
      <c r="B279" s="3"/>
    </row>
    <row r="280" spans="1:2" ht="12.75">
      <c r="A280" s="34"/>
      <c r="B280" s="3"/>
    </row>
    <row r="281" spans="1:2" ht="12.75">
      <c r="A281" s="34"/>
      <c r="B281" s="3"/>
    </row>
    <row r="282" spans="1:2" ht="12.75">
      <c r="A282" s="34"/>
      <c r="B282" s="3"/>
    </row>
    <row r="283" spans="1:2" ht="12.75">
      <c r="A283" s="34"/>
      <c r="B283" s="3"/>
    </row>
    <row r="284" spans="1:2" ht="12.75">
      <c r="A284" s="34"/>
      <c r="B284" s="3"/>
    </row>
    <row r="285" spans="1:2" ht="12.75">
      <c r="A285" s="34"/>
      <c r="B285" s="3"/>
    </row>
    <row r="286" spans="1:2" ht="12.75">
      <c r="A286" s="34"/>
      <c r="B286" s="3"/>
    </row>
    <row r="287" spans="1:2" ht="12.75">
      <c r="A287" s="34"/>
      <c r="B287" s="3"/>
    </row>
    <row r="288" spans="1:2" ht="12.75">
      <c r="A288" s="34"/>
      <c r="B288" s="3"/>
    </row>
    <row r="289" spans="1:2" ht="12.75">
      <c r="A289" s="34"/>
      <c r="B289" s="3"/>
    </row>
    <row r="290" spans="1:2" ht="12.75">
      <c r="A290" s="34"/>
      <c r="B290" s="3"/>
    </row>
    <row r="291" spans="1:2" ht="12.75">
      <c r="A291" s="34"/>
      <c r="B291" s="3"/>
    </row>
    <row r="292" spans="1:2" ht="12.75">
      <c r="A292" s="34"/>
      <c r="B292" s="3"/>
    </row>
    <row r="293" spans="1:2" ht="12.75">
      <c r="A293" s="34"/>
      <c r="B293" s="3"/>
    </row>
    <row r="294" spans="1:2" ht="12.75">
      <c r="A294" s="34"/>
      <c r="B294" s="3"/>
    </row>
    <row r="295" spans="1:2" ht="12.75">
      <c r="A295" s="34"/>
      <c r="B295" s="3"/>
    </row>
    <row r="296" spans="1:2" ht="12.75">
      <c r="A296" s="34"/>
      <c r="B296" s="3"/>
    </row>
    <row r="297" spans="1:2" ht="12.75">
      <c r="A297" s="34"/>
      <c r="B297" s="3"/>
    </row>
    <row r="298" spans="1:2" ht="12.75">
      <c r="A298" s="34"/>
      <c r="B298" s="3"/>
    </row>
    <row r="299" spans="1:2" ht="12.75">
      <c r="A299" s="34"/>
      <c r="B299" s="3"/>
    </row>
    <row r="300" spans="1:2" ht="12.75">
      <c r="A300" s="34"/>
      <c r="B300" s="3"/>
    </row>
    <row r="301" spans="1:2" ht="12.75">
      <c r="A301" s="34"/>
      <c r="B301" s="3"/>
    </row>
    <row r="302" spans="1:2" ht="12.75">
      <c r="A302" s="34"/>
      <c r="B302" s="3"/>
    </row>
    <row r="303" spans="1:2" ht="12.75">
      <c r="A303" s="34"/>
      <c r="B303" s="3"/>
    </row>
    <row r="304" spans="1:2" ht="12.75">
      <c r="A304" s="34"/>
      <c r="B304" s="3"/>
    </row>
    <row r="305" spans="1:2" ht="12.75">
      <c r="A305" s="34"/>
      <c r="B305" s="3"/>
    </row>
    <row r="306" spans="1:2" ht="12.75">
      <c r="A306" s="34"/>
      <c r="B306" s="3"/>
    </row>
    <row r="307" spans="1:2" ht="12.75">
      <c r="A307" s="34"/>
      <c r="B307" s="3"/>
    </row>
    <row r="308" spans="1:2" ht="12.75">
      <c r="A308" s="34"/>
      <c r="B308" s="3"/>
    </row>
    <row r="309" spans="1:2" ht="12.75">
      <c r="A309" s="34"/>
      <c r="B309" s="3"/>
    </row>
    <row r="310" spans="1:2" ht="12.75">
      <c r="A310" s="34"/>
      <c r="B310" s="3"/>
    </row>
    <row r="311" spans="1:2" ht="12.75">
      <c r="A311" s="34"/>
      <c r="B311" s="3"/>
    </row>
    <row r="312" spans="1:2" ht="12.75">
      <c r="A312" s="34"/>
      <c r="B312" s="3"/>
    </row>
    <row r="313" spans="1:2" ht="12.75">
      <c r="A313" s="34"/>
      <c r="B313" s="3"/>
    </row>
    <row r="314" spans="1:2" ht="12.75">
      <c r="A314" s="34"/>
      <c r="B314" s="3"/>
    </row>
    <row r="315" spans="1:2" ht="12.75">
      <c r="A315" s="34"/>
      <c r="B315" s="3"/>
    </row>
    <row r="316" spans="1:2" ht="12.75">
      <c r="A316" s="34"/>
      <c r="B316" s="3"/>
    </row>
    <row r="317" spans="1:2" ht="12.75">
      <c r="A317" s="34"/>
      <c r="B317" s="3"/>
    </row>
    <row r="318" spans="1:2" ht="12.75">
      <c r="A318" s="34"/>
      <c r="B318" s="3"/>
    </row>
    <row r="319" spans="1:2" ht="12.75">
      <c r="A319" s="34"/>
      <c r="B319" s="3"/>
    </row>
    <row r="320" spans="1:2" ht="12.75">
      <c r="A320" s="34"/>
      <c r="B320" s="3"/>
    </row>
    <row r="321" spans="1:2" ht="12.75">
      <c r="A321" s="34"/>
      <c r="B321" s="3"/>
    </row>
    <row r="322" spans="1:2" ht="12.75">
      <c r="A322" s="34"/>
      <c r="B322" s="3"/>
    </row>
    <row r="323" spans="1:2" ht="12.75">
      <c r="A323" s="34"/>
      <c r="B323" s="3"/>
    </row>
    <row r="324" spans="1:2" ht="12.75">
      <c r="A324" s="34"/>
      <c r="B324" s="3"/>
    </row>
    <row r="325" spans="1:2" ht="12.75">
      <c r="A325" s="34"/>
      <c r="B325" s="3"/>
    </row>
    <row r="326" spans="1:2" ht="12.75">
      <c r="A326" s="34"/>
      <c r="B326" s="3"/>
    </row>
    <row r="327" spans="1:2" ht="12.75">
      <c r="A327" s="34"/>
      <c r="B327" s="3"/>
    </row>
    <row r="328" spans="1:2" ht="12.75">
      <c r="A328" s="34"/>
      <c r="B328" s="3"/>
    </row>
    <row r="329" spans="1:2" ht="12.75">
      <c r="A329" s="34"/>
      <c r="B329" s="3"/>
    </row>
    <row r="330" spans="1:2" ht="12.75">
      <c r="A330" s="34"/>
      <c r="B330" s="3"/>
    </row>
    <row r="331" spans="1:2" ht="12.75">
      <c r="A331" s="34"/>
      <c r="B331" s="3"/>
    </row>
    <row r="332" spans="1:2" ht="12.75">
      <c r="A332" s="34"/>
      <c r="B332" s="3"/>
    </row>
    <row r="333" spans="1:2" ht="12.75">
      <c r="A333" s="34"/>
      <c r="B333" s="3"/>
    </row>
    <row r="334" spans="1:2" ht="12.75">
      <c r="A334" s="34"/>
      <c r="B334" s="3"/>
    </row>
    <row r="335" spans="1:2" ht="12.75">
      <c r="A335" s="34"/>
      <c r="B335" s="3"/>
    </row>
    <row r="336" spans="1:2" ht="12.75">
      <c r="A336" s="34"/>
      <c r="B336" s="3"/>
    </row>
    <row r="337" spans="1:2" ht="12.75">
      <c r="A337" s="34"/>
      <c r="B337" s="3"/>
    </row>
    <row r="338" spans="1:2" ht="12.75">
      <c r="A338" s="34"/>
      <c r="B338" s="3"/>
    </row>
    <row r="339" spans="1:2" ht="12.75">
      <c r="A339" s="34"/>
      <c r="B339" s="3"/>
    </row>
    <row r="340" spans="1:2" ht="12.75">
      <c r="A340" s="34"/>
      <c r="B340" s="3"/>
    </row>
    <row r="341" spans="1:2" ht="12.75">
      <c r="A341" s="34"/>
      <c r="B341" s="3"/>
    </row>
    <row r="342" spans="1:2" ht="12.75">
      <c r="A342" s="34"/>
      <c r="B342" s="3"/>
    </row>
    <row r="343" spans="1:2" ht="12.75">
      <c r="A343" s="34"/>
      <c r="B343" s="3"/>
    </row>
    <row r="344" spans="1:2" ht="12.75">
      <c r="A344" s="34"/>
      <c r="B344" s="3"/>
    </row>
    <row r="345" spans="1:2" ht="12.75">
      <c r="A345" s="34"/>
      <c r="B345" s="3"/>
    </row>
    <row r="346" spans="1:2" ht="12.75">
      <c r="A346" s="34"/>
      <c r="B346" s="3"/>
    </row>
    <row r="347" spans="1:2" ht="12.75">
      <c r="A347" s="34"/>
      <c r="B347" s="3"/>
    </row>
    <row r="348" spans="1:2" ht="12.75">
      <c r="A348" s="34"/>
      <c r="B348" s="3"/>
    </row>
    <row r="349" spans="1:2" ht="12.75">
      <c r="A349" s="34"/>
      <c r="B349" s="3"/>
    </row>
    <row r="350" spans="1:2" ht="12.75">
      <c r="A350" s="34"/>
      <c r="B350" s="3"/>
    </row>
    <row r="351" spans="1:2" ht="12.75">
      <c r="A351" s="34"/>
      <c r="B351" s="3"/>
    </row>
    <row r="352" spans="1:2" ht="12.75">
      <c r="A352" s="34"/>
      <c r="B352" s="3"/>
    </row>
    <row r="353" spans="1:2" ht="12.75">
      <c r="A353" s="34"/>
      <c r="B353" s="3"/>
    </row>
    <row r="354" spans="1:2" ht="12.75">
      <c r="A354" s="34"/>
      <c r="B354" s="3"/>
    </row>
    <row r="355" spans="1:2" ht="12.75">
      <c r="A355" s="34"/>
      <c r="B355" s="3"/>
    </row>
    <row r="356" spans="1:2" ht="12.75">
      <c r="A356" s="34"/>
      <c r="B356" s="3"/>
    </row>
    <row r="357" spans="1:2" ht="12.75">
      <c r="A357" s="34"/>
      <c r="B357" s="3"/>
    </row>
    <row r="358" spans="1:2" ht="12.75">
      <c r="A358" s="34"/>
      <c r="B358" s="3"/>
    </row>
    <row r="359" spans="1:2" ht="12.75">
      <c r="A359" s="34"/>
      <c r="B359" s="3"/>
    </row>
    <row r="360" spans="1:2" ht="12.75">
      <c r="A360" s="34"/>
      <c r="B360" s="3"/>
    </row>
    <row r="361" spans="1:2" ht="12.75">
      <c r="A361" s="34"/>
      <c r="B361" s="3"/>
    </row>
    <row r="362" spans="1:2" ht="12.75">
      <c r="A362" s="34"/>
      <c r="B362" s="3"/>
    </row>
    <row r="363" spans="1:2" ht="12.75">
      <c r="A363" s="34"/>
      <c r="B363" s="3"/>
    </row>
    <row r="364" spans="1:2" ht="12.75">
      <c r="A364" s="34"/>
      <c r="B364" s="3"/>
    </row>
    <row r="365" spans="1:2" ht="12.75">
      <c r="A365" s="34"/>
      <c r="B365" s="3"/>
    </row>
    <row r="366" spans="1:2" ht="12.75">
      <c r="A366" s="34"/>
      <c r="B366" s="3"/>
    </row>
    <row r="367" spans="1:2" ht="12.75">
      <c r="A367" s="34"/>
      <c r="B367" s="3"/>
    </row>
    <row r="368" spans="1:2" ht="12.75">
      <c r="A368" s="34"/>
      <c r="B368" s="3"/>
    </row>
    <row r="369" spans="1:2" ht="12.75">
      <c r="A369" s="34"/>
      <c r="B369" s="3"/>
    </row>
    <row r="370" spans="1:2" ht="12.75">
      <c r="A370" s="34"/>
      <c r="B370" s="3"/>
    </row>
    <row r="371" spans="1:2" ht="12.75">
      <c r="A371" s="32"/>
      <c r="B371" s="3"/>
    </row>
    <row r="372" spans="1:2" ht="12.75">
      <c r="A372" s="34"/>
      <c r="B372" s="3"/>
    </row>
    <row r="373" spans="1:2" ht="12.75">
      <c r="A373" s="34"/>
      <c r="B373" s="3"/>
    </row>
    <row r="374" spans="1:2" ht="12.75">
      <c r="A374" s="34"/>
      <c r="B374" s="3"/>
    </row>
    <row r="375" spans="1:2" ht="12.75">
      <c r="A375" s="34"/>
      <c r="B375" s="3"/>
    </row>
    <row r="376" spans="1:2" ht="12.75">
      <c r="A376" s="34"/>
      <c r="B376" s="3"/>
    </row>
    <row r="377" spans="1:2" ht="12.75">
      <c r="A377" s="34"/>
      <c r="B377" s="3"/>
    </row>
    <row r="378" spans="1:2" ht="12.75">
      <c r="A378" s="34"/>
      <c r="B378" s="3"/>
    </row>
    <row r="379" ht="12.75">
      <c r="A379" s="34"/>
    </row>
    <row r="380" ht="12.75">
      <c r="A380" s="34"/>
    </row>
  </sheetData>
  <sheetProtection password="E0AF" sheet="1" objects="1" scenarios="1" selectLockedCells="1"/>
  <mergeCells count="9">
    <mergeCell ref="J14:N14"/>
    <mergeCell ref="B1:E1"/>
    <mergeCell ref="G2:M2"/>
    <mergeCell ref="G10:M10"/>
    <mergeCell ref="G11:M11"/>
    <mergeCell ref="B2:B3"/>
    <mergeCell ref="C2:C3"/>
    <mergeCell ref="D2:D3"/>
    <mergeCell ref="E2:E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2:S57"/>
  <sheetViews>
    <sheetView zoomScalePageLayoutView="0" workbookViewId="0" topLeftCell="A1">
      <selection activeCell="A56" sqref="A56"/>
    </sheetView>
  </sheetViews>
  <sheetFormatPr defaultColWidth="9.140625" defaultRowHeight="12.75"/>
  <cols>
    <col min="16" max="17" width="9.140625" style="0" hidden="1" customWidth="1"/>
    <col min="18" max="18" width="2.421875" style="0" hidden="1" customWidth="1"/>
  </cols>
  <sheetData>
    <row r="2" spans="1:18" ht="21" customHeight="1">
      <c r="A2" s="113" t="s">
        <v>302</v>
      </c>
      <c r="B2" s="114"/>
      <c r="C2" s="114"/>
      <c r="D2" s="114"/>
      <c r="E2" s="114"/>
      <c r="F2" s="114"/>
      <c r="G2" s="114"/>
      <c r="H2" s="114"/>
      <c r="I2" s="114"/>
      <c r="J2" s="114"/>
      <c r="K2" s="114"/>
      <c r="L2" s="114"/>
      <c r="M2" s="114"/>
      <c r="N2" s="114"/>
      <c r="O2" s="114"/>
      <c r="P2" s="114"/>
      <c r="Q2" s="114"/>
      <c r="R2" s="114"/>
    </row>
    <row r="3" spans="1:18" ht="13.5" customHeight="1">
      <c r="A3" s="115"/>
      <c r="B3" s="115"/>
      <c r="C3" s="115"/>
      <c r="D3" s="115"/>
      <c r="E3" s="115"/>
      <c r="F3" s="115"/>
      <c r="G3" s="115"/>
      <c r="H3" s="115"/>
      <c r="I3" s="115"/>
      <c r="J3" s="115"/>
      <c r="K3" s="115"/>
      <c r="L3" s="115"/>
      <c r="M3" s="115"/>
      <c r="N3" s="115"/>
      <c r="O3" s="115"/>
      <c r="P3" s="115"/>
      <c r="Q3" s="115"/>
      <c r="R3" s="115"/>
    </row>
    <row r="4" spans="1:18" ht="12.75">
      <c r="A4" s="115"/>
      <c r="B4" s="115"/>
      <c r="C4" s="115"/>
      <c r="D4" s="115"/>
      <c r="E4" s="115"/>
      <c r="F4" s="115"/>
      <c r="G4" s="115"/>
      <c r="H4" s="115"/>
      <c r="I4" s="115"/>
      <c r="J4" s="115"/>
      <c r="K4" s="115"/>
      <c r="L4" s="115"/>
      <c r="M4" s="115"/>
      <c r="N4" s="115"/>
      <c r="O4" s="115"/>
      <c r="P4" s="115"/>
      <c r="Q4" s="115"/>
      <c r="R4" s="115"/>
    </row>
    <row r="5" spans="1:18" ht="12.75" customHeight="1">
      <c r="A5" s="115"/>
      <c r="B5" s="115"/>
      <c r="C5" s="115"/>
      <c r="D5" s="115"/>
      <c r="E5" s="115"/>
      <c r="F5" s="115"/>
      <c r="G5" s="115"/>
      <c r="H5" s="115"/>
      <c r="I5" s="115"/>
      <c r="J5" s="115"/>
      <c r="K5" s="115"/>
      <c r="L5" s="115"/>
      <c r="M5" s="115"/>
      <c r="N5" s="115"/>
      <c r="O5" s="115"/>
      <c r="P5" s="115"/>
      <c r="Q5" s="115"/>
      <c r="R5" s="115"/>
    </row>
    <row r="6" spans="1:18" ht="12.75" customHeight="1">
      <c r="A6" s="115"/>
      <c r="B6" s="115"/>
      <c r="C6" s="115"/>
      <c r="D6" s="115"/>
      <c r="E6" s="115"/>
      <c r="F6" s="115"/>
      <c r="G6" s="115"/>
      <c r="H6" s="115"/>
      <c r="I6" s="115"/>
      <c r="J6" s="115"/>
      <c r="K6" s="115"/>
      <c r="L6" s="115"/>
      <c r="M6" s="115"/>
      <c r="N6" s="115"/>
      <c r="O6" s="115"/>
      <c r="P6" s="115"/>
      <c r="Q6" s="115"/>
      <c r="R6" s="115"/>
    </row>
    <row r="7" spans="1:18" ht="12.75">
      <c r="A7" s="115"/>
      <c r="B7" s="115"/>
      <c r="C7" s="115"/>
      <c r="D7" s="115"/>
      <c r="E7" s="115"/>
      <c r="F7" s="115"/>
      <c r="G7" s="115"/>
      <c r="H7" s="115"/>
      <c r="I7" s="115"/>
      <c r="J7" s="115"/>
      <c r="K7" s="115"/>
      <c r="L7" s="115"/>
      <c r="M7" s="115"/>
      <c r="N7" s="115"/>
      <c r="O7" s="115"/>
      <c r="P7" s="115"/>
      <c r="Q7" s="115"/>
      <c r="R7" s="115"/>
    </row>
    <row r="8" spans="1:18" ht="12.75">
      <c r="A8" s="113" t="s">
        <v>301</v>
      </c>
      <c r="B8" s="120"/>
      <c r="C8" s="120"/>
      <c r="D8" s="120"/>
      <c r="E8" s="120"/>
      <c r="F8" s="120"/>
      <c r="G8" s="120"/>
      <c r="H8" s="120"/>
      <c r="I8" s="120"/>
      <c r="J8" s="120"/>
      <c r="K8" s="120"/>
      <c r="L8" s="120"/>
      <c r="M8" s="120"/>
      <c r="N8" s="120"/>
      <c r="O8" s="120"/>
      <c r="P8" s="120"/>
      <c r="Q8" s="120"/>
      <c r="R8" s="120"/>
    </row>
    <row r="9" spans="1:18" ht="12.75">
      <c r="A9" s="120"/>
      <c r="B9" s="120"/>
      <c r="C9" s="120"/>
      <c r="D9" s="120"/>
      <c r="E9" s="120"/>
      <c r="F9" s="120"/>
      <c r="G9" s="120"/>
      <c r="H9" s="120"/>
      <c r="I9" s="120"/>
      <c r="J9" s="120"/>
      <c r="K9" s="120"/>
      <c r="L9" s="120"/>
      <c r="M9" s="120"/>
      <c r="N9" s="120"/>
      <c r="O9" s="120"/>
      <c r="P9" s="120"/>
      <c r="Q9" s="120"/>
      <c r="R9" s="120"/>
    </row>
    <row r="10" spans="1:18" ht="12.75" customHeight="1">
      <c r="A10" s="120"/>
      <c r="B10" s="120"/>
      <c r="C10" s="120"/>
      <c r="D10" s="120"/>
      <c r="E10" s="120"/>
      <c r="F10" s="120"/>
      <c r="G10" s="120"/>
      <c r="H10" s="120"/>
      <c r="I10" s="120"/>
      <c r="J10" s="120"/>
      <c r="K10" s="120"/>
      <c r="L10" s="120"/>
      <c r="M10" s="120"/>
      <c r="N10" s="120"/>
      <c r="O10" s="120"/>
      <c r="P10" s="120"/>
      <c r="Q10" s="120"/>
      <c r="R10" s="120"/>
    </row>
    <row r="11" spans="1:18" ht="12.75" customHeight="1">
      <c r="A11" s="120"/>
      <c r="B11" s="120"/>
      <c r="C11" s="120"/>
      <c r="D11" s="120"/>
      <c r="E11" s="120"/>
      <c r="F11" s="120"/>
      <c r="G11" s="120"/>
      <c r="H11" s="120"/>
      <c r="I11" s="120"/>
      <c r="J11" s="120"/>
      <c r="K11" s="120"/>
      <c r="L11" s="120"/>
      <c r="M11" s="120"/>
      <c r="N11" s="120"/>
      <c r="O11" s="120"/>
      <c r="P11" s="120"/>
      <c r="Q11" s="120"/>
      <c r="R11" s="120"/>
    </row>
    <row r="12" spans="1:18" ht="12.75" customHeight="1">
      <c r="A12" s="120"/>
      <c r="B12" s="120"/>
      <c r="C12" s="120"/>
      <c r="D12" s="120"/>
      <c r="E12" s="120"/>
      <c r="F12" s="120"/>
      <c r="G12" s="120"/>
      <c r="H12" s="120"/>
      <c r="I12" s="120"/>
      <c r="J12" s="120"/>
      <c r="K12" s="120"/>
      <c r="L12" s="120"/>
      <c r="M12" s="120"/>
      <c r="N12" s="120"/>
      <c r="O12" s="120"/>
      <c r="P12" s="120"/>
      <c r="Q12" s="120"/>
      <c r="R12" s="120"/>
    </row>
    <row r="13" spans="1:18" ht="12.75" customHeight="1">
      <c r="A13" s="120"/>
      <c r="B13" s="120"/>
      <c r="C13" s="120"/>
      <c r="D13" s="120"/>
      <c r="E13" s="120"/>
      <c r="F13" s="120"/>
      <c r="G13" s="120"/>
      <c r="H13" s="120"/>
      <c r="I13" s="120"/>
      <c r="J13" s="120"/>
      <c r="K13" s="120"/>
      <c r="L13" s="120"/>
      <c r="M13" s="120"/>
      <c r="N13" s="120"/>
      <c r="O13" s="120"/>
      <c r="P13" s="120"/>
      <c r="Q13" s="120"/>
      <c r="R13" s="120"/>
    </row>
    <row r="14" spans="1:18" ht="12.75" customHeight="1">
      <c r="A14" s="120"/>
      <c r="B14" s="120"/>
      <c r="C14" s="120"/>
      <c r="D14" s="120"/>
      <c r="E14" s="120"/>
      <c r="F14" s="120"/>
      <c r="G14" s="120"/>
      <c r="H14" s="120"/>
      <c r="I14" s="120"/>
      <c r="J14" s="120"/>
      <c r="K14" s="120"/>
      <c r="L14" s="120"/>
      <c r="M14" s="120"/>
      <c r="N14" s="120"/>
      <c r="O14" s="120"/>
      <c r="P14" s="120"/>
      <c r="Q14" s="120"/>
      <c r="R14" s="120"/>
    </row>
    <row r="15" spans="1:18" ht="12.75">
      <c r="A15" s="119" t="s">
        <v>305</v>
      </c>
      <c r="B15" s="120"/>
      <c r="C15" s="120"/>
      <c r="D15" s="120"/>
      <c r="E15" s="120"/>
      <c r="F15" s="120"/>
      <c r="G15" s="120"/>
      <c r="H15" s="120"/>
      <c r="I15" s="120"/>
      <c r="J15" s="120"/>
      <c r="K15" s="120"/>
      <c r="L15" s="120"/>
      <c r="M15" s="120"/>
      <c r="N15" s="120"/>
      <c r="O15" s="120"/>
      <c r="P15" s="120"/>
      <c r="Q15" s="120"/>
      <c r="R15" s="120"/>
    </row>
    <row r="16" spans="1:18" ht="12.75">
      <c r="A16" s="120"/>
      <c r="B16" s="120"/>
      <c r="C16" s="120"/>
      <c r="D16" s="120"/>
      <c r="E16" s="120"/>
      <c r="F16" s="120"/>
      <c r="G16" s="120"/>
      <c r="H16" s="120"/>
      <c r="I16" s="120"/>
      <c r="J16" s="120"/>
      <c r="K16" s="120"/>
      <c r="L16" s="120"/>
      <c r="M16" s="120"/>
      <c r="N16" s="120"/>
      <c r="O16" s="120"/>
      <c r="P16" s="120"/>
      <c r="Q16" s="120"/>
      <c r="R16" s="120"/>
    </row>
    <row r="17" spans="1:19" ht="12.75" customHeight="1">
      <c r="A17" s="120"/>
      <c r="B17" s="120"/>
      <c r="C17" s="120"/>
      <c r="D17" s="120"/>
      <c r="E17" s="120"/>
      <c r="F17" s="120"/>
      <c r="G17" s="120"/>
      <c r="H17" s="120"/>
      <c r="I17" s="120"/>
      <c r="J17" s="120"/>
      <c r="K17" s="120"/>
      <c r="L17" s="120"/>
      <c r="M17" s="120"/>
      <c r="N17" s="120"/>
      <c r="O17" s="120"/>
      <c r="P17" s="120"/>
      <c r="Q17" s="120"/>
      <c r="R17" s="120"/>
      <c r="S17" s="9"/>
    </row>
    <row r="18" spans="1:18" ht="12.75" customHeight="1">
      <c r="A18" s="120"/>
      <c r="B18" s="120"/>
      <c r="C18" s="120"/>
      <c r="D18" s="120"/>
      <c r="E18" s="120"/>
      <c r="F18" s="120"/>
      <c r="G18" s="120"/>
      <c r="H18" s="120"/>
      <c r="I18" s="120"/>
      <c r="J18" s="120"/>
      <c r="K18" s="120"/>
      <c r="L18" s="120"/>
      <c r="M18" s="120"/>
      <c r="N18" s="120"/>
      <c r="O18" s="120"/>
      <c r="P18" s="120"/>
      <c r="Q18" s="120"/>
      <c r="R18" s="120"/>
    </row>
    <row r="19" spans="1:18" ht="12.75">
      <c r="A19" s="115"/>
      <c r="B19" s="115"/>
      <c r="C19" s="115"/>
      <c r="D19" s="115"/>
      <c r="E19" s="115"/>
      <c r="F19" s="115"/>
      <c r="G19" s="115"/>
      <c r="H19" s="115"/>
      <c r="I19" s="115"/>
      <c r="J19" s="115"/>
      <c r="K19" s="115"/>
      <c r="L19" s="115"/>
      <c r="M19" s="115"/>
      <c r="N19" s="115"/>
      <c r="O19" s="115"/>
      <c r="P19" s="115"/>
      <c r="Q19" s="115"/>
      <c r="R19" s="115"/>
    </row>
    <row r="20" spans="1:18" ht="12.75">
      <c r="A20" s="115"/>
      <c r="B20" s="115"/>
      <c r="C20" s="115"/>
      <c r="D20" s="115"/>
      <c r="E20" s="115"/>
      <c r="F20" s="115"/>
      <c r="G20" s="115"/>
      <c r="H20" s="115"/>
      <c r="I20" s="115"/>
      <c r="J20" s="115"/>
      <c r="K20" s="115"/>
      <c r="L20" s="115"/>
      <c r="M20" s="115"/>
      <c r="N20" s="115"/>
      <c r="O20" s="115"/>
      <c r="P20" s="115"/>
      <c r="Q20" s="115"/>
      <c r="R20" s="115"/>
    </row>
    <row r="21" spans="1:18" ht="12.75">
      <c r="A21" s="115"/>
      <c r="B21" s="115"/>
      <c r="C21" s="115"/>
      <c r="D21" s="115"/>
      <c r="E21" s="115"/>
      <c r="F21" s="115"/>
      <c r="G21" s="115"/>
      <c r="H21" s="115"/>
      <c r="I21" s="115"/>
      <c r="J21" s="115"/>
      <c r="K21" s="115"/>
      <c r="L21" s="115"/>
      <c r="M21" s="115"/>
      <c r="N21" s="115"/>
      <c r="O21" s="115"/>
      <c r="P21" s="115"/>
      <c r="Q21" s="115"/>
      <c r="R21" s="115"/>
    </row>
    <row r="22" spans="1:18" ht="12.75">
      <c r="A22" s="115"/>
      <c r="B22" s="115"/>
      <c r="C22" s="115"/>
      <c r="D22" s="115"/>
      <c r="E22" s="115"/>
      <c r="F22" s="115"/>
      <c r="G22" s="115"/>
      <c r="H22" s="115"/>
      <c r="I22" s="115"/>
      <c r="J22" s="115"/>
      <c r="K22" s="115"/>
      <c r="L22" s="115"/>
      <c r="M22" s="115"/>
      <c r="N22" s="115"/>
      <c r="O22" s="115"/>
      <c r="P22" s="115"/>
      <c r="Q22" s="115"/>
      <c r="R22" s="115"/>
    </row>
    <row r="23" spans="1:18" ht="12.75">
      <c r="A23" s="115"/>
      <c r="B23" s="115"/>
      <c r="C23" s="115"/>
      <c r="D23" s="115"/>
      <c r="E23" s="115"/>
      <c r="F23" s="115"/>
      <c r="G23" s="115"/>
      <c r="H23" s="115"/>
      <c r="I23" s="115"/>
      <c r="J23" s="115"/>
      <c r="K23" s="115"/>
      <c r="L23" s="115"/>
      <c r="M23" s="115"/>
      <c r="N23" s="115"/>
      <c r="O23" s="115"/>
      <c r="P23" s="115"/>
      <c r="Q23" s="115"/>
      <c r="R23" s="115"/>
    </row>
    <row r="24" spans="1:18" ht="12.75">
      <c r="A24" s="121" t="s">
        <v>306</v>
      </c>
      <c r="B24" s="122"/>
      <c r="C24" s="122"/>
      <c r="D24" s="122"/>
      <c r="E24" s="122"/>
      <c r="F24" s="122"/>
      <c r="G24" s="122"/>
      <c r="H24" s="122"/>
      <c r="I24" s="122"/>
      <c r="J24" s="122"/>
      <c r="K24" s="122"/>
      <c r="L24" s="122"/>
      <c r="M24" s="122"/>
      <c r="N24" s="122"/>
      <c r="O24" s="122"/>
      <c r="P24" s="122"/>
      <c r="Q24" s="122"/>
      <c r="R24" s="122"/>
    </row>
    <row r="25" spans="1:18" ht="12.75">
      <c r="A25" s="122"/>
      <c r="B25" s="122"/>
      <c r="C25" s="122"/>
      <c r="D25" s="122"/>
      <c r="E25" s="122"/>
      <c r="F25" s="122"/>
      <c r="G25" s="122"/>
      <c r="H25" s="122"/>
      <c r="I25" s="122"/>
      <c r="J25" s="122"/>
      <c r="K25" s="122"/>
      <c r="L25" s="122"/>
      <c r="M25" s="122"/>
      <c r="N25" s="122"/>
      <c r="O25" s="122"/>
      <c r="P25" s="122"/>
      <c r="Q25" s="122"/>
      <c r="R25" s="122"/>
    </row>
    <row r="26" spans="1:18" ht="12.75">
      <c r="A26" s="122"/>
      <c r="B26" s="122"/>
      <c r="C26" s="122"/>
      <c r="D26" s="122"/>
      <c r="E26" s="122"/>
      <c r="F26" s="122"/>
      <c r="G26" s="122"/>
      <c r="H26" s="122"/>
      <c r="I26" s="122"/>
      <c r="J26" s="122"/>
      <c r="K26" s="122"/>
      <c r="L26" s="122"/>
      <c r="M26" s="122"/>
      <c r="N26" s="122"/>
      <c r="O26" s="122"/>
      <c r="P26" s="122"/>
      <c r="Q26" s="122"/>
      <c r="R26" s="122"/>
    </row>
    <row r="27" spans="1:18" ht="12.75">
      <c r="A27" s="123"/>
      <c r="B27" s="123"/>
      <c r="C27" s="123"/>
      <c r="D27" s="123"/>
      <c r="E27" s="123"/>
      <c r="F27" s="123"/>
      <c r="G27" s="123"/>
      <c r="H27" s="123"/>
      <c r="I27" s="123"/>
      <c r="J27" s="123"/>
      <c r="K27" s="123"/>
      <c r="L27" s="123"/>
      <c r="M27" s="123"/>
      <c r="N27" s="123"/>
      <c r="O27" s="123"/>
      <c r="P27" s="123"/>
      <c r="Q27" s="123"/>
      <c r="R27" s="123"/>
    </row>
    <row r="28" spans="1:18" ht="12.75">
      <c r="A28" s="123"/>
      <c r="B28" s="123"/>
      <c r="C28" s="123"/>
      <c r="D28" s="123"/>
      <c r="E28" s="123"/>
      <c r="F28" s="123"/>
      <c r="G28" s="123"/>
      <c r="H28" s="123"/>
      <c r="I28" s="123"/>
      <c r="J28" s="123"/>
      <c r="K28" s="123"/>
      <c r="L28" s="123"/>
      <c r="M28" s="123"/>
      <c r="N28" s="123"/>
      <c r="O28" s="123"/>
      <c r="P28" s="123"/>
      <c r="Q28" s="123"/>
      <c r="R28" s="123"/>
    </row>
    <row r="29" spans="1:18" ht="12.75">
      <c r="A29" s="123"/>
      <c r="B29" s="123"/>
      <c r="C29" s="123"/>
      <c r="D29" s="123"/>
      <c r="E29" s="123"/>
      <c r="F29" s="123"/>
      <c r="G29" s="123"/>
      <c r="H29" s="123"/>
      <c r="I29" s="123"/>
      <c r="J29" s="123"/>
      <c r="K29" s="123"/>
      <c r="L29" s="123"/>
      <c r="M29" s="123"/>
      <c r="N29" s="123"/>
      <c r="O29" s="123"/>
      <c r="P29" s="123"/>
      <c r="Q29" s="123"/>
      <c r="R29" s="123"/>
    </row>
    <row r="30" spans="1:18" ht="12.75">
      <c r="A30" s="123"/>
      <c r="B30" s="123"/>
      <c r="C30" s="123"/>
      <c r="D30" s="123"/>
      <c r="E30" s="123"/>
      <c r="F30" s="123"/>
      <c r="G30" s="123"/>
      <c r="H30" s="123"/>
      <c r="I30" s="123"/>
      <c r="J30" s="123"/>
      <c r="K30" s="123"/>
      <c r="L30" s="123"/>
      <c r="M30" s="123"/>
      <c r="N30" s="123"/>
      <c r="O30" s="123"/>
      <c r="P30" s="123"/>
      <c r="Q30" s="123"/>
      <c r="R30" s="123"/>
    </row>
    <row r="31" spans="1:18" ht="12.75">
      <c r="A31" s="123"/>
      <c r="B31" s="123"/>
      <c r="C31" s="123"/>
      <c r="D31" s="123"/>
      <c r="E31" s="123"/>
      <c r="F31" s="123"/>
      <c r="G31" s="123"/>
      <c r="H31" s="123"/>
      <c r="I31" s="123"/>
      <c r="J31" s="123"/>
      <c r="K31" s="123"/>
      <c r="L31" s="123"/>
      <c r="M31" s="123"/>
      <c r="N31" s="123"/>
      <c r="O31" s="123"/>
      <c r="P31" s="123"/>
      <c r="Q31" s="123"/>
      <c r="R31" s="123"/>
    </row>
    <row r="32" spans="1:18" ht="12.75">
      <c r="A32" s="123"/>
      <c r="B32" s="123"/>
      <c r="C32" s="123"/>
      <c r="D32" s="123"/>
      <c r="E32" s="123"/>
      <c r="F32" s="123"/>
      <c r="G32" s="123"/>
      <c r="H32" s="123"/>
      <c r="I32" s="123"/>
      <c r="J32" s="123"/>
      <c r="K32" s="123"/>
      <c r="L32" s="123"/>
      <c r="M32" s="123"/>
      <c r="N32" s="123"/>
      <c r="O32" s="123"/>
      <c r="P32" s="123"/>
      <c r="Q32" s="123"/>
      <c r="R32" s="123"/>
    </row>
    <row r="33" spans="1:18" ht="12.75">
      <c r="A33" s="123"/>
      <c r="B33" s="123"/>
      <c r="C33" s="123"/>
      <c r="D33" s="123"/>
      <c r="E33" s="123"/>
      <c r="F33" s="123"/>
      <c r="G33" s="123"/>
      <c r="H33" s="123"/>
      <c r="I33" s="123"/>
      <c r="J33" s="123"/>
      <c r="K33" s="123"/>
      <c r="L33" s="123"/>
      <c r="M33" s="123"/>
      <c r="N33" s="123"/>
      <c r="O33" s="123"/>
      <c r="P33" s="123"/>
      <c r="Q33" s="123"/>
      <c r="R33" s="123"/>
    </row>
    <row r="34" spans="1:18" ht="12.75">
      <c r="A34" s="123"/>
      <c r="B34" s="123"/>
      <c r="C34" s="123"/>
      <c r="D34" s="123"/>
      <c r="E34" s="123"/>
      <c r="F34" s="123"/>
      <c r="G34" s="123"/>
      <c r="H34" s="123"/>
      <c r="I34" s="123"/>
      <c r="J34" s="123"/>
      <c r="K34" s="123"/>
      <c r="L34" s="123"/>
      <c r="M34" s="123"/>
      <c r="N34" s="123"/>
      <c r="O34" s="123"/>
      <c r="P34" s="123"/>
      <c r="Q34" s="123"/>
      <c r="R34" s="123"/>
    </row>
    <row r="35" spans="1:18" ht="12.75">
      <c r="A35" s="123"/>
      <c r="B35" s="123"/>
      <c r="C35" s="123"/>
      <c r="D35" s="123"/>
      <c r="E35" s="123"/>
      <c r="F35" s="123"/>
      <c r="G35" s="123"/>
      <c r="H35" s="123"/>
      <c r="I35" s="123"/>
      <c r="J35" s="123"/>
      <c r="K35" s="123"/>
      <c r="L35" s="123"/>
      <c r="M35" s="123"/>
      <c r="N35" s="123"/>
      <c r="O35" s="123"/>
      <c r="P35" s="123"/>
      <c r="Q35" s="123"/>
      <c r="R35" s="123"/>
    </row>
    <row r="36" spans="1:18" ht="12.75" customHeight="1">
      <c r="A36" s="120"/>
      <c r="B36" s="120"/>
      <c r="C36" s="120"/>
      <c r="D36" s="120"/>
      <c r="E36" s="120"/>
      <c r="F36" s="120"/>
      <c r="G36" s="120"/>
      <c r="H36" s="120"/>
      <c r="I36" s="120"/>
      <c r="J36" s="120"/>
      <c r="K36" s="120"/>
      <c r="L36" s="120"/>
      <c r="M36" s="120"/>
      <c r="N36" s="120"/>
      <c r="O36" s="120"/>
      <c r="P36" s="120"/>
      <c r="Q36" s="120"/>
      <c r="R36" s="120"/>
    </row>
    <row r="37" spans="1:18" ht="12.75">
      <c r="A37" s="120"/>
      <c r="B37" s="120"/>
      <c r="C37" s="120"/>
      <c r="D37" s="120"/>
      <c r="E37" s="120"/>
      <c r="F37" s="120"/>
      <c r="G37" s="120"/>
      <c r="H37" s="120"/>
      <c r="I37" s="120"/>
      <c r="J37" s="120"/>
      <c r="K37" s="120"/>
      <c r="L37" s="120"/>
      <c r="M37" s="120"/>
      <c r="N37" s="120"/>
      <c r="O37" s="120"/>
      <c r="P37" s="120"/>
      <c r="Q37" s="120"/>
      <c r="R37" s="120"/>
    </row>
    <row r="38" spans="1:18" ht="12.75">
      <c r="A38" s="120"/>
      <c r="B38" s="120"/>
      <c r="C38" s="120"/>
      <c r="D38" s="120"/>
      <c r="E38" s="120"/>
      <c r="F38" s="120"/>
      <c r="G38" s="120"/>
      <c r="H38" s="120"/>
      <c r="I38" s="120"/>
      <c r="J38" s="120"/>
      <c r="K38" s="120"/>
      <c r="L38" s="120"/>
      <c r="M38" s="120"/>
      <c r="N38" s="120"/>
      <c r="O38" s="120"/>
      <c r="P38" s="120"/>
      <c r="Q38" s="120"/>
      <c r="R38" s="120"/>
    </row>
    <row r="39" spans="1:18" ht="12.75">
      <c r="A39" s="120"/>
      <c r="B39" s="120"/>
      <c r="C39" s="120"/>
      <c r="D39" s="120"/>
      <c r="E39" s="120"/>
      <c r="F39" s="120"/>
      <c r="G39" s="120"/>
      <c r="H39" s="120"/>
      <c r="I39" s="120"/>
      <c r="J39" s="120"/>
      <c r="K39" s="120"/>
      <c r="L39" s="120"/>
      <c r="M39" s="120"/>
      <c r="N39" s="120"/>
      <c r="O39" s="120"/>
      <c r="P39" s="120"/>
      <c r="Q39" s="120"/>
      <c r="R39" s="120"/>
    </row>
    <row r="40" spans="1:18" ht="12.75">
      <c r="A40" s="116" t="s">
        <v>304</v>
      </c>
      <c r="B40" s="117"/>
      <c r="C40" s="117"/>
      <c r="D40" s="117"/>
      <c r="E40" s="117"/>
      <c r="F40" s="117"/>
      <c r="G40" s="117"/>
      <c r="H40" s="117"/>
      <c r="I40" s="117"/>
      <c r="J40" s="117"/>
      <c r="K40" s="117"/>
      <c r="L40" s="117"/>
      <c r="M40" s="117"/>
      <c r="N40" s="117"/>
      <c r="O40" s="117"/>
      <c r="P40" s="117"/>
      <c r="Q40" s="117"/>
      <c r="R40" s="117"/>
    </row>
    <row r="41" spans="1:18" ht="12.75" customHeight="1">
      <c r="A41" s="117"/>
      <c r="B41" s="117"/>
      <c r="C41" s="117"/>
      <c r="D41" s="117"/>
      <c r="E41" s="117"/>
      <c r="F41" s="117"/>
      <c r="G41" s="117"/>
      <c r="H41" s="117"/>
      <c r="I41" s="117"/>
      <c r="J41" s="117"/>
      <c r="K41" s="117"/>
      <c r="L41" s="117"/>
      <c r="M41" s="117"/>
      <c r="N41" s="117"/>
      <c r="O41" s="117"/>
      <c r="P41" s="117"/>
      <c r="Q41" s="117"/>
      <c r="R41" s="117"/>
    </row>
    <row r="42" spans="1:18" ht="12.75">
      <c r="A42" s="117"/>
      <c r="B42" s="117"/>
      <c r="C42" s="117"/>
      <c r="D42" s="117"/>
      <c r="E42" s="117"/>
      <c r="F42" s="117"/>
      <c r="G42" s="117"/>
      <c r="H42" s="117"/>
      <c r="I42" s="117"/>
      <c r="J42" s="117"/>
      <c r="K42" s="117"/>
      <c r="L42" s="117"/>
      <c r="M42" s="117"/>
      <c r="N42" s="117"/>
      <c r="O42" s="117"/>
      <c r="P42" s="117"/>
      <c r="Q42" s="117"/>
      <c r="R42" s="117"/>
    </row>
    <row r="43" spans="1:18" ht="12.75">
      <c r="A43" s="117"/>
      <c r="B43" s="117"/>
      <c r="C43" s="117"/>
      <c r="D43" s="117"/>
      <c r="E43" s="117"/>
      <c r="F43" s="117"/>
      <c r="G43" s="117"/>
      <c r="H43" s="117"/>
      <c r="I43" s="117"/>
      <c r="J43" s="117"/>
      <c r="K43" s="117"/>
      <c r="L43" s="117"/>
      <c r="M43" s="117"/>
      <c r="N43" s="117"/>
      <c r="O43" s="117"/>
      <c r="P43" s="117"/>
      <c r="Q43" s="117"/>
      <c r="R43" s="117"/>
    </row>
    <row r="44" spans="1:18" ht="12.75">
      <c r="A44" s="117"/>
      <c r="B44" s="117"/>
      <c r="C44" s="117"/>
      <c r="D44" s="117"/>
      <c r="E44" s="117"/>
      <c r="F44" s="117"/>
      <c r="G44" s="117"/>
      <c r="H44" s="117"/>
      <c r="I44" s="117"/>
      <c r="J44" s="117"/>
      <c r="K44" s="117"/>
      <c r="L44" s="117"/>
      <c r="M44" s="117"/>
      <c r="N44" s="117"/>
      <c r="O44" s="117"/>
      <c r="P44" s="117"/>
      <c r="Q44" s="117"/>
      <c r="R44" s="117"/>
    </row>
    <row r="45" spans="1:18" ht="12.75">
      <c r="A45" s="115"/>
      <c r="B45" s="115"/>
      <c r="C45" s="115"/>
      <c r="D45" s="115"/>
      <c r="E45" s="115"/>
      <c r="F45" s="115"/>
      <c r="G45" s="115"/>
      <c r="H45" s="115"/>
      <c r="I45" s="115"/>
      <c r="J45" s="115"/>
      <c r="K45" s="115"/>
      <c r="L45" s="115"/>
      <c r="M45" s="115"/>
      <c r="N45" s="115"/>
      <c r="O45" s="115"/>
      <c r="P45" s="115"/>
      <c r="Q45" s="115"/>
      <c r="R45" s="115"/>
    </row>
    <row r="46" spans="1:18" ht="12.75">
      <c r="A46" s="115"/>
      <c r="B46" s="115"/>
      <c r="C46" s="115"/>
      <c r="D46" s="115"/>
      <c r="E46" s="115"/>
      <c r="F46" s="115"/>
      <c r="G46" s="115"/>
      <c r="H46" s="115"/>
      <c r="I46" s="115"/>
      <c r="J46" s="115"/>
      <c r="K46" s="115"/>
      <c r="L46" s="115"/>
      <c r="M46" s="115"/>
      <c r="N46" s="115"/>
      <c r="O46" s="115"/>
      <c r="P46" s="115"/>
      <c r="Q46" s="115"/>
      <c r="R46" s="115"/>
    </row>
    <row r="47" spans="1:18" ht="12.75" customHeight="1">
      <c r="A47" s="115"/>
      <c r="B47" s="115"/>
      <c r="C47" s="115"/>
      <c r="D47" s="115"/>
      <c r="E47" s="115"/>
      <c r="F47" s="115"/>
      <c r="G47" s="115"/>
      <c r="H47" s="115"/>
      <c r="I47" s="115"/>
      <c r="J47" s="115"/>
      <c r="K47" s="115"/>
      <c r="L47" s="115"/>
      <c r="M47" s="115"/>
      <c r="N47" s="115"/>
      <c r="O47" s="115"/>
      <c r="P47" s="115"/>
      <c r="Q47" s="115"/>
      <c r="R47" s="115"/>
    </row>
    <row r="48" spans="1:18" ht="12.75">
      <c r="A48" s="115"/>
      <c r="B48" s="115"/>
      <c r="C48" s="115"/>
      <c r="D48" s="115"/>
      <c r="E48" s="115"/>
      <c r="F48" s="115"/>
      <c r="G48" s="115"/>
      <c r="H48" s="115"/>
      <c r="I48" s="115"/>
      <c r="J48" s="115"/>
      <c r="K48" s="115"/>
      <c r="L48" s="115"/>
      <c r="M48" s="115"/>
      <c r="N48" s="115"/>
      <c r="O48" s="115"/>
      <c r="P48" s="115"/>
      <c r="Q48" s="115"/>
      <c r="R48" s="115"/>
    </row>
    <row r="49" spans="1:18" ht="12.75">
      <c r="A49" s="118" t="s">
        <v>303</v>
      </c>
      <c r="B49" s="118"/>
      <c r="C49" s="118"/>
      <c r="D49" s="118"/>
      <c r="E49" s="118"/>
      <c r="F49" s="118"/>
      <c r="G49" s="118"/>
      <c r="H49" s="118"/>
      <c r="I49" s="118"/>
      <c r="J49" s="118"/>
      <c r="K49" s="118"/>
      <c r="L49" s="118"/>
      <c r="M49" s="118"/>
      <c r="N49" s="118"/>
      <c r="O49" s="118"/>
      <c r="P49" s="118"/>
      <c r="Q49" s="118"/>
      <c r="R49" s="118"/>
    </row>
    <row r="50" spans="1:18" ht="12.75">
      <c r="A50" s="118"/>
      <c r="B50" s="118"/>
      <c r="C50" s="118"/>
      <c r="D50" s="118"/>
      <c r="E50" s="118"/>
      <c r="F50" s="118"/>
      <c r="G50" s="118"/>
      <c r="H50" s="118"/>
      <c r="I50" s="118"/>
      <c r="J50" s="118"/>
      <c r="K50" s="118"/>
      <c r="L50" s="118"/>
      <c r="M50" s="118"/>
      <c r="N50" s="118"/>
      <c r="O50" s="118"/>
      <c r="P50" s="118"/>
      <c r="Q50" s="118"/>
      <c r="R50" s="118"/>
    </row>
    <row r="51" spans="1:18" ht="12.75">
      <c r="A51" s="118"/>
      <c r="B51" s="118"/>
      <c r="C51" s="118"/>
      <c r="D51" s="118"/>
      <c r="E51" s="118"/>
      <c r="F51" s="118"/>
      <c r="G51" s="118"/>
      <c r="H51" s="118"/>
      <c r="I51" s="118"/>
      <c r="J51" s="118"/>
      <c r="K51" s="118"/>
      <c r="L51" s="118"/>
      <c r="M51" s="118"/>
      <c r="N51" s="118"/>
      <c r="O51" s="118"/>
      <c r="P51" s="118"/>
      <c r="Q51" s="118"/>
      <c r="R51" s="118"/>
    </row>
    <row r="52" spans="1:18" ht="12.75" customHeight="1">
      <c r="A52" s="118"/>
      <c r="B52" s="118"/>
      <c r="C52" s="118"/>
      <c r="D52" s="118"/>
      <c r="E52" s="118"/>
      <c r="F52" s="118"/>
      <c r="G52" s="118"/>
      <c r="H52" s="118"/>
      <c r="I52" s="118"/>
      <c r="J52" s="118"/>
      <c r="K52" s="118"/>
      <c r="L52" s="118"/>
      <c r="M52" s="118"/>
      <c r="N52" s="118"/>
      <c r="O52" s="118"/>
      <c r="P52" s="118"/>
      <c r="Q52" s="118"/>
      <c r="R52" s="118"/>
    </row>
    <row r="57" spans="1:18" ht="12.75">
      <c r="A57" s="15"/>
      <c r="B57" s="12"/>
      <c r="C57" s="12"/>
      <c r="D57" s="12"/>
      <c r="E57" s="12"/>
      <c r="F57" s="12"/>
      <c r="G57" s="12"/>
      <c r="H57" s="12"/>
      <c r="I57" s="12"/>
      <c r="J57" s="12"/>
      <c r="K57" s="12"/>
      <c r="L57" s="12"/>
      <c r="M57" s="12"/>
      <c r="N57" s="12"/>
      <c r="O57" s="12"/>
      <c r="P57" s="12"/>
      <c r="Q57" s="12"/>
      <c r="R57" s="12"/>
    </row>
  </sheetData>
  <sheetProtection password="E0AF" sheet="1" objects="1" scenarios="1" selectLockedCells="1"/>
  <mergeCells count="6">
    <mergeCell ref="A2:R7"/>
    <mergeCell ref="A40:R48"/>
    <mergeCell ref="A49:R52"/>
    <mergeCell ref="A15:R23"/>
    <mergeCell ref="A8:R14"/>
    <mergeCell ref="A24:R39"/>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Fairfax County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Grace</dc:creator>
  <cp:keywords/>
  <dc:description/>
  <cp:lastModifiedBy>Vicky Palmerton</cp:lastModifiedBy>
  <cp:lastPrinted>2016-09-22T17:35:59Z</cp:lastPrinted>
  <dcterms:created xsi:type="dcterms:W3CDTF">2008-04-14T19:15:28Z</dcterms:created>
  <dcterms:modified xsi:type="dcterms:W3CDTF">2018-02-08T21:11:30Z</dcterms:modified>
  <cp:category/>
  <cp:version/>
  <cp:contentType/>
  <cp:contentStatus/>
</cp:coreProperties>
</file>